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eptun\Mintatantervek 2019\GTK\Magyar BA-MA\"/>
    </mc:Choice>
  </mc:AlternateContent>
  <bookViews>
    <workbookView xWindow="0" yWindow="0" windowWidth="28800" windowHeight="11835"/>
  </bookViews>
  <sheets>
    <sheet name="3BNNET19HU" sheetId="2" r:id="rId1"/>
    <sheet name="Munka2" sheetId="4" r:id="rId2"/>
    <sheet name="Munka1" sheetId="3" r:id="rId3"/>
  </sheets>
  <definedNames>
    <definedName name="_xlnm._FilterDatabase" localSheetId="2" hidden="1">Munka1!$A$1:$J$51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U130" i="2" l="1"/>
  <c r="F121" i="3" s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G112" i="3"/>
  <c r="F112" i="3"/>
  <c r="F15" i="3"/>
  <c r="G15" i="3"/>
  <c r="H15" i="3"/>
  <c r="F5" i="3"/>
  <c r="G5" i="3"/>
  <c r="H5" i="3"/>
  <c r="F6" i="3"/>
  <c r="G6" i="3"/>
  <c r="H6" i="3"/>
  <c r="F8" i="3"/>
  <c r="G8" i="3"/>
  <c r="H8" i="3"/>
  <c r="F9" i="3"/>
  <c r="G9" i="3"/>
  <c r="H9" i="3"/>
  <c r="F10" i="3"/>
  <c r="G10" i="3"/>
  <c r="H10" i="3"/>
  <c r="F11" i="3"/>
  <c r="G11" i="3"/>
  <c r="H11" i="3"/>
  <c r="F12" i="3"/>
  <c r="G12" i="3"/>
  <c r="H12" i="3"/>
  <c r="F13" i="3"/>
  <c r="G13" i="3"/>
  <c r="H13" i="3"/>
  <c r="F14" i="3"/>
  <c r="G14" i="3"/>
  <c r="H14" i="3"/>
  <c r="F16" i="3"/>
  <c r="G16" i="3"/>
  <c r="H16" i="3"/>
  <c r="F17" i="3"/>
  <c r="G17" i="3"/>
  <c r="H17" i="3"/>
  <c r="F18" i="3"/>
  <c r="G18" i="3"/>
  <c r="H18" i="3"/>
  <c r="F19" i="3"/>
  <c r="G19" i="3"/>
  <c r="H19" i="3"/>
  <c r="F22" i="3"/>
  <c r="G22" i="3"/>
  <c r="H22" i="3"/>
  <c r="F23" i="3"/>
  <c r="G23" i="3"/>
  <c r="H23" i="3"/>
  <c r="F24" i="3"/>
  <c r="G24" i="3"/>
  <c r="H24" i="3"/>
  <c r="F25" i="3"/>
  <c r="G25" i="3"/>
  <c r="H25" i="3"/>
  <c r="F26" i="3"/>
  <c r="G26" i="3"/>
  <c r="H26" i="3"/>
  <c r="F27" i="3"/>
  <c r="G27" i="3"/>
  <c r="H27" i="3"/>
  <c r="F28" i="3"/>
  <c r="G28" i="3"/>
  <c r="H28" i="3"/>
  <c r="F29" i="3"/>
  <c r="G29" i="3"/>
  <c r="H29" i="3"/>
  <c r="F30" i="3"/>
  <c r="G30" i="3"/>
  <c r="H30" i="3"/>
  <c r="F31" i="3"/>
  <c r="G31" i="3"/>
  <c r="H31" i="3"/>
  <c r="F33" i="3"/>
  <c r="G33" i="3"/>
  <c r="H33" i="3"/>
  <c r="F34" i="3"/>
  <c r="G34" i="3"/>
  <c r="H34" i="3"/>
  <c r="F35" i="3"/>
  <c r="G35" i="3"/>
  <c r="H35" i="3"/>
  <c r="F36" i="3"/>
  <c r="G36" i="3"/>
  <c r="H36" i="3"/>
  <c r="F38" i="3"/>
  <c r="G38" i="3"/>
  <c r="H38" i="3"/>
  <c r="F39" i="3"/>
  <c r="G39" i="3"/>
  <c r="H39" i="3"/>
  <c r="F40" i="3"/>
  <c r="G40" i="3"/>
  <c r="H40" i="3"/>
  <c r="F42" i="3"/>
  <c r="G42" i="3"/>
  <c r="H42" i="3"/>
  <c r="F43" i="3"/>
  <c r="G43" i="3"/>
  <c r="H43" i="3"/>
  <c r="F45" i="3"/>
  <c r="G45" i="3"/>
  <c r="H45" i="3"/>
  <c r="F46" i="3"/>
  <c r="G46" i="3"/>
  <c r="H46" i="3"/>
  <c r="F47" i="3"/>
  <c r="G47" i="3"/>
  <c r="H47" i="3"/>
  <c r="F49" i="3"/>
  <c r="G49" i="3"/>
  <c r="H49" i="3"/>
  <c r="F50" i="3"/>
  <c r="G50" i="3"/>
  <c r="H50" i="3"/>
  <c r="F51" i="3"/>
  <c r="G51" i="3"/>
  <c r="H51" i="3"/>
  <c r="F52" i="3"/>
  <c r="G52" i="3"/>
  <c r="H52" i="3"/>
  <c r="F53" i="3"/>
  <c r="G53" i="3"/>
  <c r="H53" i="3"/>
  <c r="F54" i="3"/>
  <c r="G54" i="3"/>
  <c r="H54" i="3"/>
  <c r="F55" i="3"/>
  <c r="G55" i="3"/>
  <c r="H55" i="3"/>
  <c r="F56" i="3"/>
  <c r="G56" i="3"/>
  <c r="H56" i="3"/>
  <c r="F57" i="3"/>
  <c r="G57" i="3"/>
  <c r="H57" i="3"/>
  <c r="F59" i="3"/>
  <c r="G59" i="3"/>
  <c r="H59" i="3"/>
  <c r="F60" i="3"/>
  <c r="G60" i="3"/>
  <c r="H60" i="3"/>
  <c r="F61" i="3"/>
  <c r="G61" i="3"/>
  <c r="H61" i="3"/>
  <c r="F62" i="3"/>
  <c r="G62" i="3"/>
  <c r="H62" i="3"/>
  <c r="F63" i="3"/>
  <c r="G63" i="3"/>
  <c r="H63" i="3"/>
  <c r="F64" i="3"/>
  <c r="G64" i="3"/>
  <c r="H64" i="3"/>
  <c r="F66" i="3"/>
  <c r="G66" i="3"/>
  <c r="H66" i="3"/>
  <c r="F67" i="3"/>
  <c r="G67" i="3"/>
  <c r="H67" i="3"/>
  <c r="F68" i="3"/>
  <c r="G68" i="3"/>
  <c r="H68" i="3"/>
  <c r="F70" i="3"/>
  <c r="G70" i="3"/>
  <c r="H70" i="3"/>
  <c r="F71" i="3"/>
  <c r="G71" i="3"/>
  <c r="H71" i="3"/>
  <c r="F72" i="3"/>
  <c r="G72" i="3"/>
  <c r="H72" i="3"/>
  <c r="F73" i="3"/>
  <c r="G73" i="3"/>
  <c r="H73" i="3"/>
  <c r="F74" i="3"/>
  <c r="G74" i="3"/>
  <c r="H74" i="3"/>
  <c r="F75" i="3"/>
  <c r="G75" i="3"/>
  <c r="H75" i="3"/>
  <c r="F76" i="3"/>
  <c r="G76" i="3"/>
  <c r="H76" i="3"/>
  <c r="F77" i="3"/>
  <c r="G77" i="3"/>
  <c r="H77" i="3"/>
  <c r="F80" i="3"/>
  <c r="G80" i="3"/>
  <c r="H80" i="3"/>
  <c r="F81" i="3"/>
  <c r="G81" i="3"/>
  <c r="H81" i="3"/>
  <c r="F82" i="3"/>
  <c r="G82" i="3"/>
  <c r="H82" i="3"/>
  <c r="F83" i="3"/>
  <c r="G83" i="3"/>
  <c r="H83" i="3"/>
  <c r="F84" i="3"/>
  <c r="G84" i="3"/>
  <c r="H84" i="3"/>
  <c r="F85" i="3"/>
  <c r="G85" i="3"/>
  <c r="H85" i="3"/>
  <c r="F86" i="3"/>
  <c r="G86" i="3"/>
  <c r="H86" i="3"/>
  <c r="F88" i="3"/>
  <c r="G88" i="3"/>
  <c r="H88" i="3"/>
  <c r="F89" i="3"/>
  <c r="G89" i="3"/>
  <c r="H89" i="3"/>
  <c r="F90" i="3"/>
  <c r="G90" i="3"/>
  <c r="H90" i="3"/>
  <c r="F91" i="3"/>
  <c r="G91" i="3"/>
  <c r="H91" i="3"/>
  <c r="F92" i="3"/>
  <c r="G92" i="3"/>
  <c r="H92" i="3"/>
  <c r="F93" i="3"/>
  <c r="G93" i="3"/>
  <c r="H93" i="3"/>
  <c r="F96" i="3"/>
  <c r="G96" i="3"/>
  <c r="H96" i="3"/>
  <c r="F97" i="3"/>
  <c r="G97" i="3"/>
  <c r="H97" i="3"/>
  <c r="F98" i="3"/>
  <c r="G98" i="3"/>
  <c r="H98" i="3"/>
  <c r="F99" i="3"/>
  <c r="G99" i="3"/>
  <c r="H99" i="3"/>
  <c r="F100" i="3"/>
  <c r="G100" i="3"/>
  <c r="H100" i="3"/>
  <c r="F101" i="3"/>
  <c r="G101" i="3"/>
  <c r="H101" i="3"/>
  <c r="F102" i="3"/>
  <c r="G102" i="3"/>
  <c r="H102" i="3"/>
  <c r="F103" i="3"/>
  <c r="G103" i="3"/>
  <c r="H103" i="3"/>
  <c r="F104" i="3"/>
  <c r="G104" i="3"/>
  <c r="H104" i="3"/>
  <c r="F105" i="3"/>
  <c r="G105" i="3"/>
  <c r="H105" i="3"/>
  <c r="F106" i="3"/>
  <c r="G106" i="3"/>
  <c r="H106" i="3"/>
  <c r="F107" i="3"/>
  <c r="G107" i="3"/>
  <c r="H107" i="3"/>
  <c r="F108" i="3"/>
  <c r="G108" i="3"/>
  <c r="H108" i="3"/>
  <c r="F110" i="3"/>
  <c r="G110" i="3"/>
  <c r="H110" i="3"/>
  <c r="F111" i="3"/>
  <c r="G111" i="3"/>
  <c r="H111" i="3"/>
  <c r="H112" i="3"/>
  <c r="F113" i="3"/>
  <c r="G113" i="3"/>
  <c r="H113" i="3"/>
  <c r="F115" i="3"/>
  <c r="G115" i="3"/>
  <c r="H115" i="3"/>
  <c r="F116" i="3"/>
  <c r="G116" i="3"/>
  <c r="H116" i="3"/>
  <c r="F117" i="3"/>
  <c r="G117" i="3"/>
  <c r="H117" i="3"/>
  <c r="F118" i="3"/>
  <c r="G118" i="3"/>
  <c r="H118" i="3"/>
  <c r="F120" i="3"/>
  <c r="G120" i="3"/>
  <c r="H120" i="3"/>
  <c r="G121" i="3"/>
  <c r="H121" i="3"/>
  <c r="H4" i="3"/>
  <c r="G4" i="3"/>
  <c r="F4" i="3"/>
  <c r="E113" i="3"/>
  <c r="I113" i="3"/>
  <c r="J113" i="3"/>
  <c r="C114" i="3"/>
  <c r="I114" i="3"/>
  <c r="J114" i="3"/>
  <c r="C115" i="3"/>
  <c r="C116" i="3" s="1"/>
  <c r="C117" i="3" s="1"/>
  <c r="C118" i="3" s="1"/>
  <c r="E115" i="3"/>
  <c r="I115" i="3"/>
  <c r="J115" i="3"/>
  <c r="E116" i="3"/>
  <c r="I116" i="3"/>
  <c r="J116" i="3"/>
  <c r="E117" i="3"/>
  <c r="I117" i="3"/>
  <c r="J117" i="3"/>
  <c r="E118" i="3"/>
  <c r="I118" i="3"/>
  <c r="J118" i="3"/>
  <c r="C119" i="3"/>
  <c r="I119" i="3"/>
  <c r="J119" i="3"/>
  <c r="C120" i="3"/>
  <c r="C121" i="3" s="1"/>
  <c r="E120" i="3"/>
  <c r="I120" i="3"/>
  <c r="J120" i="3"/>
  <c r="E121" i="3"/>
  <c r="I121" i="3"/>
  <c r="J121" i="3"/>
  <c r="C101" i="3"/>
  <c r="C102" i="3" s="1"/>
  <c r="E101" i="3"/>
  <c r="I101" i="3"/>
  <c r="J101" i="3"/>
  <c r="E102" i="3"/>
  <c r="I102" i="3"/>
  <c r="J102" i="3"/>
  <c r="C103" i="3"/>
  <c r="C104" i="3" s="1"/>
  <c r="C105" i="3" s="1"/>
  <c r="E103" i="3"/>
  <c r="I103" i="3"/>
  <c r="J103" i="3"/>
  <c r="E104" i="3"/>
  <c r="I104" i="3"/>
  <c r="J104" i="3"/>
  <c r="E105" i="3"/>
  <c r="I105" i="3"/>
  <c r="J105" i="3"/>
  <c r="C106" i="3"/>
  <c r="C107" i="3" s="1"/>
  <c r="C108" i="3" s="1"/>
  <c r="E106" i="3"/>
  <c r="I106" i="3"/>
  <c r="J106" i="3"/>
  <c r="E107" i="3"/>
  <c r="I107" i="3"/>
  <c r="J107" i="3"/>
  <c r="E108" i="3"/>
  <c r="I108" i="3"/>
  <c r="J108" i="3"/>
  <c r="C109" i="3"/>
  <c r="I109" i="3"/>
  <c r="J109" i="3"/>
  <c r="C110" i="3"/>
  <c r="E110" i="3"/>
  <c r="I110" i="3"/>
  <c r="J110" i="3"/>
  <c r="C111" i="3"/>
  <c r="C112" i="3" s="1"/>
  <c r="C113" i="3" s="1"/>
  <c r="E111" i="3"/>
  <c r="I111" i="3"/>
  <c r="J111" i="3"/>
  <c r="E112" i="3"/>
  <c r="I112" i="3"/>
  <c r="J112" i="3"/>
  <c r="E91" i="3"/>
  <c r="I91" i="3"/>
  <c r="J91" i="3"/>
  <c r="E92" i="3"/>
  <c r="I92" i="3"/>
  <c r="J92" i="3"/>
  <c r="E93" i="3"/>
  <c r="I93" i="3"/>
  <c r="J93" i="3"/>
  <c r="C94" i="3"/>
  <c r="I94" i="3"/>
  <c r="J94" i="3"/>
  <c r="C95" i="3"/>
  <c r="I95" i="3"/>
  <c r="J95" i="3"/>
  <c r="C96" i="3"/>
  <c r="E96" i="3"/>
  <c r="I96" i="3"/>
  <c r="J96" i="3"/>
  <c r="C97" i="3"/>
  <c r="E97" i="3"/>
  <c r="I97" i="3"/>
  <c r="J97" i="3"/>
  <c r="C98" i="3"/>
  <c r="C99" i="3" s="1"/>
  <c r="C100" i="3" s="1"/>
  <c r="E98" i="3"/>
  <c r="I98" i="3"/>
  <c r="J98" i="3"/>
  <c r="E99" i="3"/>
  <c r="I99" i="3"/>
  <c r="J99" i="3"/>
  <c r="E100" i="3"/>
  <c r="I100" i="3"/>
  <c r="J100" i="3"/>
  <c r="E82" i="3"/>
  <c r="I82" i="3"/>
  <c r="J82" i="3"/>
  <c r="E83" i="3"/>
  <c r="I83" i="3"/>
  <c r="J83" i="3"/>
  <c r="E84" i="3"/>
  <c r="I84" i="3"/>
  <c r="J84" i="3"/>
  <c r="E85" i="3"/>
  <c r="I85" i="3"/>
  <c r="J85" i="3"/>
  <c r="E86" i="3"/>
  <c r="I86" i="3"/>
  <c r="J86" i="3"/>
  <c r="C87" i="3"/>
  <c r="I87" i="3"/>
  <c r="J87" i="3"/>
  <c r="C88" i="3"/>
  <c r="C89" i="3" s="1"/>
  <c r="C90" i="3" s="1"/>
  <c r="C91" i="3" s="1"/>
  <c r="C92" i="3" s="1"/>
  <c r="C93" i="3" s="1"/>
  <c r="E88" i="3"/>
  <c r="I88" i="3"/>
  <c r="J88" i="3"/>
  <c r="E89" i="3"/>
  <c r="I89" i="3"/>
  <c r="J89" i="3"/>
  <c r="E90" i="3"/>
  <c r="I90" i="3"/>
  <c r="J90" i="3"/>
  <c r="B3" i="3"/>
  <c r="C3" i="3"/>
  <c r="C4" i="3" s="1"/>
  <c r="C5" i="3" s="1"/>
  <c r="C6" i="3" s="1"/>
  <c r="D3" i="3"/>
  <c r="E3" i="3"/>
  <c r="F3" i="3"/>
  <c r="G3" i="3"/>
  <c r="H3" i="3"/>
  <c r="I3" i="3"/>
  <c r="J3" i="3"/>
  <c r="B4" i="3"/>
  <c r="D4" i="3"/>
  <c r="E4" i="3"/>
  <c r="I4" i="3"/>
  <c r="J4" i="3"/>
  <c r="E5" i="3"/>
  <c r="I5" i="3"/>
  <c r="J5" i="3"/>
  <c r="E6" i="3"/>
  <c r="I6" i="3"/>
  <c r="J6" i="3"/>
  <c r="C7" i="3"/>
  <c r="I7" i="3"/>
  <c r="J7" i="3"/>
  <c r="C8" i="3"/>
  <c r="C9" i="3" s="1"/>
  <c r="C10" i="3" s="1"/>
  <c r="C11" i="3" s="1"/>
  <c r="C12" i="3" s="1"/>
  <c r="C13" i="3" s="1"/>
  <c r="E8" i="3"/>
  <c r="I8" i="3"/>
  <c r="J8" i="3"/>
  <c r="E9" i="3"/>
  <c r="I9" i="3"/>
  <c r="J9" i="3"/>
  <c r="E10" i="3"/>
  <c r="I10" i="3"/>
  <c r="J10" i="3"/>
  <c r="E11" i="3"/>
  <c r="I11" i="3"/>
  <c r="J11" i="3"/>
  <c r="E12" i="3"/>
  <c r="I12" i="3"/>
  <c r="J12" i="3"/>
  <c r="E13" i="3"/>
  <c r="I13" i="3"/>
  <c r="J13" i="3"/>
  <c r="C14" i="3"/>
  <c r="C15" i="3" s="1"/>
  <c r="C16" i="3" s="1"/>
  <c r="C17" i="3" s="1"/>
  <c r="C18" i="3" s="1"/>
  <c r="C19" i="3" s="1"/>
  <c r="E14" i="3"/>
  <c r="I14" i="3"/>
  <c r="J14" i="3"/>
  <c r="E15" i="3"/>
  <c r="I15" i="3"/>
  <c r="J15" i="3"/>
  <c r="E16" i="3"/>
  <c r="I16" i="3"/>
  <c r="J16" i="3"/>
  <c r="E17" i="3"/>
  <c r="I17" i="3"/>
  <c r="J17" i="3"/>
  <c r="E18" i="3"/>
  <c r="I18" i="3"/>
  <c r="J18" i="3"/>
  <c r="E19" i="3"/>
  <c r="I19" i="3"/>
  <c r="J19" i="3"/>
  <c r="C20" i="3"/>
  <c r="I20" i="3"/>
  <c r="J20" i="3"/>
  <c r="C21" i="3"/>
  <c r="I21" i="3"/>
  <c r="J21" i="3"/>
  <c r="C22" i="3"/>
  <c r="C23" i="3" s="1"/>
  <c r="C24" i="3" s="1"/>
  <c r="C25" i="3" s="1"/>
  <c r="C26" i="3" s="1"/>
  <c r="C27" i="3" s="1"/>
  <c r="C28" i="3" s="1"/>
  <c r="C29" i="3" s="1"/>
  <c r="C30" i="3" s="1"/>
  <c r="C31" i="3" s="1"/>
  <c r="E22" i="3"/>
  <c r="I22" i="3"/>
  <c r="J22" i="3"/>
  <c r="E23" i="3"/>
  <c r="I23" i="3"/>
  <c r="J23" i="3"/>
  <c r="E24" i="3"/>
  <c r="I24" i="3"/>
  <c r="J24" i="3"/>
  <c r="E25" i="3"/>
  <c r="I25" i="3"/>
  <c r="J25" i="3"/>
  <c r="E26" i="3"/>
  <c r="I26" i="3"/>
  <c r="J26" i="3"/>
  <c r="E27" i="3"/>
  <c r="I27" i="3"/>
  <c r="J27" i="3"/>
  <c r="E28" i="3"/>
  <c r="I28" i="3"/>
  <c r="J28" i="3"/>
  <c r="E29" i="3"/>
  <c r="I29" i="3"/>
  <c r="J29" i="3"/>
  <c r="E30" i="3"/>
  <c r="I30" i="3"/>
  <c r="J30" i="3"/>
  <c r="E31" i="3"/>
  <c r="I31" i="3"/>
  <c r="J31" i="3"/>
  <c r="C32" i="3"/>
  <c r="I32" i="3"/>
  <c r="J32" i="3"/>
  <c r="C33" i="3"/>
  <c r="E33" i="3"/>
  <c r="I33" i="3"/>
  <c r="J33" i="3"/>
  <c r="C34" i="3"/>
  <c r="C35" i="3" s="1"/>
  <c r="C36" i="3" s="1"/>
  <c r="E34" i="3"/>
  <c r="I34" i="3"/>
  <c r="J34" i="3"/>
  <c r="E35" i="3"/>
  <c r="I35" i="3"/>
  <c r="J35" i="3"/>
  <c r="E36" i="3"/>
  <c r="I36" i="3"/>
  <c r="J36" i="3"/>
  <c r="C37" i="3"/>
  <c r="I37" i="3"/>
  <c r="J37" i="3"/>
  <c r="C38" i="3"/>
  <c r="C39" i="3" s="1"/>
  <c r="C40" i="3" s="1"/>
  <c r="E38" i="3"/>
  <c r="I38" i="3"/>
  <c r="J38" i="3"/>
  <c r="E39" i="3"/>
  <c r="I39" i="3"/>
  <c r="J39" i="3"/>
  <c r="E40" i="3"/>
  <c r="I40" i="3"/>
  <c r="J40" i="3"/>
  <c r="C41" i="3"/>
  <c r="I41" i="3"/>
  <c r="J41" i="3"/>
  <c r="C42" i="3"/>
  <c r="C43" i="3" s="1"/>
  <c r="E42" i="3"/>
  <c r="I42" i="3"/>
  <c r="J42" i="3"/>
  <c r="E43" i="3"/>
  <c r="I43" i="3"/>
  <c r="J43" i="3"/>
  <c r="C44" i="3"/>
  <c r="I44" i="3"/>
  <c r="J44" i="3"/>
  <c r="C45" i="3"/>
  <c r="C46" i="3" s="1"/>
  <c r="C47" i="3" s="1"/>
  <c r="E45" i="3"/>
  <c r="I45" i="3"/>
  <c r="J45" i="3"/>
  <c r="E46" i="3"/>
  <c r="I46" i="3"/>
  <c r="J46" i="3"/>
  <c r="E47" i="3"/>
  <c r="I47" i="3"/>
  <c r="J47" i="3"/>
  <c r="C48" i="3"/>
  <c r="I48" i="3"/>
  <c r="J48" i="3"/>
  <c r="C49" i="3"/>
  <c r="E49" i="3"/>
  <c r="I49" i="3"/>
  <c r="J49" i="3"/>
  <c r="C50" i="3"/>
  <c r="C51" i="3" s="1"/>
  <c r="C52" i="3" s="1"/>
  <c r="C53" i="3" s="1"/>
  <c r="C54" i="3" s="1"/>
  <c r="C55" i="3" s="1"/>
  <c r="C56" i="3" s="1"/>
  <c r="C57" i="3" s="1"/>
  <c r="E50" i="3"/>
  <c r="I50" i="3"/>
  <c r="J50" i="3"/>
  <c r="E51" i="3"/>
  <c r="I51" i="3"/>
  <c r="J51" i="3"/>
  <c r="E52" i="3"/>
  <c r="I52" i="3"/>
  <c r="J52" i="3"/>
  <c r="E53" i="3"/>
  <c r="I53" i="3"/>
  <c r="J53" i="3"/>
  <c r="E54" i="3"/>
  <c r="I54" i="3"/>
  <c r="J54" i="3"/>
  <c r="E55" i="3"/>
  <c r="I55" i="3"/>
  <c r="J55" i="3"/>
  <c r="E56" i="3"/>
  <c r="I56" i="3"/>
  <c r="J56" i="3"/>
  <c r="E57" i="3"/>
  <c r="I57" i="3"/>
  <c r="J57" i="3"/>
  <c r="C58" i="3"/>
  <c r="I58" i="3"/>
  <c r="J58" i="3"/>
  <c r="C59" i="3"/>
  <c r="C60" i="3" s="1"/>
  <c r="C61" i="3" s="1"/>
  <c r="C62" i="3" s="1"/>
  <c r="C63" i="3" s="1"/>
  <c r="C64" i="3" s="1"/>
  <c r="E59" i="3"/>
  <c r="I59" i="3"/>
  <c r="J59" i="3"/>
  <c r="E60" i="3"/>
  <c r="I60" i="3"/>
  <c r="J60" i="3"/>
  <c r="E61" i="3"/>
  <c r="I61" i="3"/>
  <c r="J61" i="3"/>
  <c r="E62" i="3"/>
  <c r="I62" i="3"/>
  <c r="J62" i="3"/>
  <c r="E63" i="3"/>
  <c r="I63" i="3"/>
  <c r="J63" i="3"/>
  <c r="E64" i="3"/>
  <c r="I64" i="3"/>
  <c r="J64" i="3"/>
  <c r="C65" i="3"/>
  <c r="I65" i="3"/>
  <c r="J65" i="3"/>
  <c r="C66" i="3"/>
  <c r="C67" i="3" s="1"/>
  <c r="C68" i="3" s="1"/>
  <c r="E66" i="3"/>
  <c r="I66" i="3"/>
  <c r="J66" i="3"/>
  <c r="E67" i="3"/>
  <c r="I67" i="3"/>
  <c r="J67" i="3"/>
  <c r="E68" i="3"/>
  <c r="I68" i="3"/>
  <c r="J68" i="3"/>
  <c r="C69" i="3"/>
  <c r="I69" i="3"/>
  <c r="J69" i="3"/>
  <c r="C70" i="3"/>
  <c r="E70" i="3"/>
  <c r="I70" i="3"/>
  <c r="J70" i="3"/>
  <c r="C71" i="3"/>
  <c r="C72" i="3" s="1"/>
  <c r="C73" i="3" s="1"/>
  <c r="E71" i="3"/>
  <c r="I71" i="3"/>
  <c r="J71" i="3"/>
  <c r="E72" i="3"/>
  <c r="I72" i="3"/>
  <c r="J72" i="3"/>
  <c r="E73" i="3"/>
  <c r="I73" i="3"/>
  <c r="J73" i="3"/>
  <c r="C74" i="3"/>
  <c r="C75" i="3" s="1"/>
  <c r="C76" i="3" s="1"/>
  <c r="C77" i="3" s="1"/>
  <c r="E74" i="3"/>
  <c r="I74" i="3"/>
  <c r="J74" i="3"/>
  <c r="E75" i="3"/>
  <c r="I75" i="3"/>
  <c r="J75" i="3"/>
  <c r="E76" i="3"/>
  <c r="I76" i="3"/>
  <c r="J76" i="3"/>
  <c r="E77" i="3"/>
  <c r="I77" i="3"/>
  <c r="J77" i="3"/>
  <c r="C78" i="3"/>
  <c r="I78" i="3"/>
  <c r="J78" i="3"/>
  <c r="C79" i="3"/>
  <c r="I79" i="3"/>
  <c r="J79" i="3"/>
  <c r="C80" i="3"/>
  <c r="E80" i="3"/>
  <c r="I80" i="3"/>
  <c r="J80" i="3"/>
  <c r="C81" i="3"/>
  <c r="C82" i="3" s="1"/>
  <c r="C83" i="3" s="1"/>
  <c r="C84" i="3" s="1"/>
  <c r="C85" i="3" s="1"/>
  <c r="C86" i="3" s="1"/>
  <c r="E81" i="3"/>
  <c r="I81" i="3"/>
  <c r="J81" i="3"/>
  <c r="J2" i="3"/>
  <c r="I2" i="3"/>
  <c r="H2" i="3"/>
  <c r="G2" i="3"/>
  <c r="F2" i="3"/>
  <c r="E2" i="3"/>
  <c r="D2" i="3"/>
  <c r="C2" i="3"/>
  <c r="B2" i="3"/>
  <c r="AB123" i="2" l="1"/>
  <c r="Z123" i="2"/>
  <c r="Y123" i="2"/>
  <c r="X123" i="2"/>
  <c r="V123" i="2"/>
  <c r="U123" i="2"/>
  <c r="T123" i="2"/>
  <c r="R123" i="2"/>
  <c r="Q123" i="2"/>
  <c r="P123" i="2"/>
  <c r="N123" i="2"/>
  <c r="M123" i="2"/>
  <c r="L123" i="2"/>
  <c r="J123" i="2"/>
  <c r="I123" i="2"/>
  <c r="H123" i="2"/>
  <c r="F123" i="2"/>
  <c r="E123" i="2"/>
  <c r="AB71" i="2"/>
  <c r="AA71" i="2"/>
  <c r="Z71" i="2"/>
  <c r="Y71" i="2"/>
  <c r="N71" i="2"/>
  <c r="O71" i="2"/>
  <c r="P71" i="2"/>
  <c r="M71" i="2"/>
  <c r="X71" i="2"/>
  <c r="V71" i="2"/>
  <c r="U71" i="2"/>
  <c r="R71" i="2"/>
  <c r="Q71" i="2"/>
  <c r="T71" i="2"/>
  <c r="I149" i="2"/>
  <c r="P149" i="2"/>
  <c r="N149" i="2"/>
  <c r="M149" i="2"/>
  <c r="F149" i="2"/>
  <c r="H149" i="2"/>
  <c r="E149" i="2"/>
  <c r="AB117" i="2"/>
  <c r="Z117" i="2"/>
  <c r="Y117" i="2"/>
  <c r="T117" i="2"/>
  <c r="R117" i="2"/>
  <c r="Q117" i="2"/>
  <c r="P117" i="2"/>
  <c r="N117" i="2"/>
  <c r="M117" i="2"/>
  <c r="L117" i="2"/>
  <c r="J117" i="2"/>
  <c r="I117" i="2"/>
  <c r="F117" i="2"/>
  <c r="H117" i="2"/>
  <c r="E117" i="2"/>
  <c r="X101" i="2"/>
  <c r="V101" i="2"/>
  <c r="U101" i="2"/>
  <c r="T101" i="2"/>
  <c r="R101" i="2"/>
  <c r="Q101" i="2"/>
  <c r="P101" i="2"/>
  <c r="N101" i="2"/>
  <c r="M101" i="2"/>
  <c r="L101" i="2"/>
  <c r="J101" i="2"/>
  <c r="I101" i="2"/>
  <c r="AB81" i="2"/>
  <c r="Z81" i="2"/>
  <c r="Y81" i="2"/>
  <c r="X81" i="2"/>
  <c r="V81" i="2"/>
  <c r="U81" i="2"/>
  <c r="L81" i="2"/>
  <c r="J81" i="2"/>
  <c r="I81" i="2"/>
  <c r="F81" i="2"/>
  <c r="H81" i="2"/>
  <c r="E81" i="2"/>
  <c r="L71" i="2"/>
  <c r="J71" i="2"/>
  <c r="I71" i="2"/>
  <c r="F71" i="2"/>
  <c r="H71" i="2"/>
  <c r="E71" i="2"/>
  <c r="H48" i="3" l="1"/>
  <c r="E48" i="3"/>
  <c r="G48" i="3"/>
  <c r="D149" i="2"/>
  <c r="H109" i="3"/>
  <c r="E109" i="3"/>
  <c r="F48" i="3"/>
  <c r="G109" i="3"/>
  <c r="F109" i="3"/>
  <c r="G114" i="3"/>
  <c r="G94" i="3"/>
  <c r="H94" i="3"/>
  <c r="E94" i="3"/>
  <c r="F94" i="3"/>
  <c r="F58" i="3"/>
  <c r="H58" i="3"/>
  <c r="E58" i="3"/>
  <c r="G58" i="3"/>
  <c r="F114" i="3"/>
  <c r="H114" i="3"/>
  <c r="E114" i="3"/>
  <c r="D123" i="2"/>
  <c r="AB110" i="2"/>
  <c r="AB118" i="2" s="1"/>
  <c r="Z110" i="2"/>
  <c r="Z118" i="2" s="1"/>
  <c r="Y110" i="2"/>
  <c r="Y118" i="2" s="1"/>
  <c r="X110" i="2"/>
  <c r="X118" i="2" s="1"/>
  <c r="V110" i="2"/>
  <c r="V118" i="2" s="1"/>
  <c r="U110" i="2"/>
  <c r="U118" i="2" s="1"/>
  <c r="T110" i="2"/>
  <c r="T118" i="2" s="1"/>
  <c r="R110" i="2"/>
  <c r="R118" i="2" s="1"/>
  <c r="Q110" i="2"/>
  <c r="P110" i="2"/>
  <c r="P118" i="2" s="1"/>
  <c r="N110" i="2"/>
  <c r="N118" i="2" s="1"/>
  <c r="M110" i="2"/>
  <c r="M118" i="2" s="1"/>
  <c r="L110" i="2"/>
  <c r="L118" i="2" s="1"/>
  <c r="J110" i="2"/>
  <c r="J118" i="2" s="1"/>
  <c r="I110" i="2"/>
  <c r="I118" i="2" s="1"/>
  <c r="H110" i="2"/>
  <c r="F110" i="2"/>
  <c r="E110" i="2"/>
  <c r="H101" i="2"/>
  <c r="F101" i="2"/>
  <c r="G78" i="3" s="1"/>
  <c r="E101" i="2"/>
  <c r="F78" i="3" s="1"/>
  <c r="AB92" i="2"/>
  <c r="Z92" i="2"/>
  <c r="Y92" i="2"/>
  <c r="X92" i="2"/>
  <c r="V92" i="2"/>
  <c r="U92" i="2"/>
  <c r="T92" i="2"/>
  <c r="R92" i="2"/>
  <c r="Q92" i="2"/>
  <c r="P92" i="2"/>
  <c r="N92" i="2"/>
  <c r="M92" i="2"/>
  <c r="L92" i="2"/>
  <c r="J92" i="2"/>
  <c r="I92" i="2"/>
  <c r="H92" i="2"/>
  <c r="F92" i="2"/>
  <c r="E92" i="2"/>
  <c r="AB88" i="2"/>
  <c r="Z88" i="2"/>
  <c r="Y88" i="2"/>
  <c r="X88" i="2"/>
  <c r="V88" i="2"/>
  <c r="U88" i="2"/>
  <c r="P88" i="2"/>
  <c r="N88" i="2"/>
  <c r="M88" i="2"/>
  <c r="L88" i="2"/>
  <c r="J88" i="2"/>
  <c r="I88" i="2"/>
  <c r="H88" i="2"/>
  <c r="F88" i="2"/>
  <c r="E88" i="2"/>
  <c r="Z30" i="2"/>
  <c r="AB30" i="2"/>
  <c r="AB44" i="2" s="1"/>
  <c r="Y30" i="2"/>
  <c r="V30" i="2"/>
  <c r="X30" i="2"/>
  <c r="U30" i="2"/>
  <c r="R30" i="2"/>
  <c r="T30" i="2"/>
  <c r="Q30" i="2"/>
  <c r="N30" i="2"/>
  <c r="N44" i="2" s="1"/>
  <c r="P30" i="2"/>
  <c r="P44" i="2" s="1"/>
  <c r="M30" i="2"/>
  <c r="L30" i="2"/>
  <c r="I30" i="2"/>
  <c r="J30" i="2"/>
  <c r="F30" i="2"/>
  <c r="E30" i="2"/>
  <c r="H30" i="2"/>
  <c r="F69" i="3" l="1"/>
  <c r="G65" i="3"/>
  <c r="H7" i="3"/>
  <c r="E7" i="3"/>
  <c r="E65" i="3"/>
  <c r="H65" i="3"/>
  <c r="F7" i="3"/>
  <c r="E78" i="3"/>
  <c r="H78" i="3"/>
  <c r="H69" i="3"/>
  <c r="E69" i="3"/>
  <c r="G7" i="3"/>
  <c r="F65" i="3"/>
  <c r="G69" i="3"/>
  <c r="H118" i="2"/>
  <c r="E87" i="3"/>
  <c r="H87" i="3"/>
  <c r="F118" i="2"/>
  <c r="G95" i="3" s="1"/>
  <c r="G87" i="3"/>
  <c r="Q118" i="2"/>
  <c r="F87" i="3"/>
  <c r="D92" i="2"/>
  <c r="D13" i="2"/>
  <c r="H95" i="3" l="1"/>
  <c r="E95" i="3"/>
  <c r="AB67" i="2"/>
  <c r="Z67" i="2"/>
  <c r="Y67" i="2"/>
  <c r="X67" i="2"/>
  <c r="V67" i="2"/>
  <c r="U67" i="2"/>
  <c r="T67" i="2"/>
  <c r="R67" i="2"/>
  <c r="Q67" i="2"/>
  <c r="P67" i="2"/>
  <c r="N67" i="2"/>
  <c r="M67" i="2"/>
  <c r="L67" i="2"/>
  <c r="J67" i="2"/>
  <c r="I67" i="2"/>
  <c r="H67" i="2"/>
  <c r="F67" i="2"/>
  <c r="E67" i="2"/>
  <c r="AB64" i="2"/>
  <c r="Z64" i="2"/>
  <c r="Y64" i="2"/>
  <c r="X64" i="2"/>
  <c r="V64" i="2"/>
  <c r="U64" i="2"/>
  <c r="T64" i="2"/>
  <c r="R64" i="2"/>
  <c r="Q64" i="2"/>
  <c r="P64" i="2"/>
  <c r="N64" i="2"/>
  <c r="M64" i="2"/>
  <c r="L64" i="2"/>
  <c r="J64" i="2"/>
  <c r="I64" i="2"/>
  <c r="H64" i="2"/>
  <c r="F64" i="2"/>
  <c r="E64" i="2"/>
  <c r="AB131" i="2"/>
  <c r="Z131" i="2"/>
  <c r="Y131" i="2"/>
  <c r="X131" i="2"/>
  <c r="V131" i="2"/>
  <c r="U131" i="2"/>
  <c r="T131" i="2"/>
  <c r="R131" i="2"/>
  <c r="Q131" i="2"/>
  <c r="P131" i="2"/>
  <c r="N131" i="2"/>
  <c r="M131" i="2"/>
  <c r="L131" i="2"/>
  <c r="J131" i="2"/>
  <c r="I131" i="2"/>
  <c r="H131" i="2"/>
  <c r="F131" i="2"/>
  <c r="E131" i="2"/>
  <c r="AB128" i="2"/>
  <c r="Z128" i="2"/>
  <c r="Y128" i="2"/>
  <c r="X128" i="2"/>
  <c r="V128" i="2"/>
  <c r="U128" i="2"/>
  <c r="T128" i="2"/>
  <c r="R128" i="2"/>
  <c r="Q128" i="2"/>
  <c r="P128" i="2"/>
  <c r="N128" i="2"/>
  <c r="M128" i="2"/>
  <c r="L128" i="2"/>
  <c r="J128" i="2"/>
  <c r="I128" i="2"/>
  <c r="H128" i="2"/>
  <c r="F128" i="2"/>
  <c r="E128" i="2"/>
  <c r="D117" i="2"/>
  <c r="D88" i="2"/>
  <c r="AB60" i="2"/>
  <c r="Z60" i="2"/>
  <c r="Y60" i="2"/>
  <c r="X60" i="2"/>
  <c r="V60" i="2"/>
  <c r="U60" i="2"/>
  <c r="T60" i="2"/>
  <c r="R60" i="2"/>
  <c r="Q60" i="2"/>
  <c r="P60" i="2"/>
  <c r="N60" i="2"/>
  <c r="M60" i="2"/>
  <c r="L60" i="2"/>
  <c r="J60" i="2"/>
  <c r="I60" i="2"/>
  <c r="H60" i="2"/>
  <c r="F60" i="2"/>
  <c r="E60" i="2"/>
  <c r="Z43" i="2"/>
  <c r="Z44" i="2" s="1"/>
  <c r="Y43" i="2"/>
  <c r="Y44" i="2" s="1"/>
  <c r="X43" i="2"/>
  <c r="X44" i="2" s="1"/>
  <c r="V43" i="2"/>
  <c r="V44" i="2" s="1"/>
  <c r="U43" i="2"/>
  <c r="U44" i="2" s="1"/>
  <c r="T43" i="2"/>
  <c r="T44" i="2" s="1"/>
  <c r="R43" i="2"/>
  <c r="R44" i="2" s="1"/>
  <c r="Q43" i="2"/>
  <c r="Q44" i="2" s="1"/>
  <c r="M43" i="2"/>
  <c r="M44" i="2" s="1"/>
  <c r="L43" i="2"/>
  <c r="L44" i="2" s="1"/>
  <c r="J43" i="2"/>
  <c r="J44" i="2" s="1"/>
  <c r="I43" i="2"/>
  <c r="I44" i="2" s="1"/>
  <c r="H43" i="2"/>
  <c r="F43" i="2"/>
  <c r="E43" i="2"/>
  <c r="AB55" i="2"/>
  <c r="Z55" i="2"/>
  <c r="Y55" i="2"/>
  <c r="X55" i="2"/>
  <c r="V55" i="2"/>
  <c r="U55" i="2"/>
  <c r="T55" i="2"/>
  <c r="R55" i="2"/>
  <c r="Q55" i="2"/>
  <c r="P55" i="2"/>
  <c r="N55" i="2"/>
  <c r="M55" i="2"/>
  <c r="L55" i="2"/>
  <c r="J55" i="2"/>
  <c r="I55" i="2"/>
  <c r="H55" i="2"/>
  <c r="F55" i="2"/>
  <c r="E55" i="2"/>
  <c r="H37" i="3" l="1"/>
  <c r="E37" i="3"/>
  <c r="E41" i="3"/>
  <c r="H41" i="3"/>
  <c r="G44" i="3"/>
  <c r="G32" i="3"/>
  <c r="H44" i="3"/>
  <c r="E44" i="3"/>
  <c r="F37" i="3"/>
  <c r="F41" i="3"/>
  <c r="E32" i="3"/>
  <c r="H32" i="3"/>
  <c r="G37" i="3"/>
  <c r="G41" i="3"/>
  <c r="H44" i="2"/>
  <c r="E20" i="3"/>
  <c r="H20" i="3"/>
  <c r="F44" i="2"/>
  <c r="G21" i="3" s="1"/>
  <c r="G20" i="3"/>
  <c r="E44" i="2"/>
  <c r="F21" i="3" s="1"/>
  <c r="F20" i="3"/>
  <c r="G119" i="3"/>
  <c r="H119" i="3"/>
  <c r="E119" i="3"/>
  <c r="F119" i="3"/>
  <c r="F44" i="3"/>
  <c r="F32" i="3"/>
  <c r="D67" i="2"/>
  <c r="D128" i="2"/>
  <c r="D14" i="2" s="1"/>
  <c r="D60" i="2"/>
  <c r="D64" i="2"/>
  <c r="D43" i="2"/>
  <c r="D30" i="2"/>
  <c r="D55" i="2"/>
  <c r="D10" i="2" s="1"/>
  <c r="D131" i="2"/>
  <c r="D15" i="2" s="1"/>
  <c r="H21" i="3" l="1"/>
  <c r="E21" i="3"/>
  <c r="D44" i="2"/>
  <c r="D9" i="2" s="1"/>
  <c r="E118" i="2" l="1"/>
  <c r="F95" i="3" s="1"/>
  <c r="D110" i="2"/>
  <c r="D118" i="2" s="1"/>
  <c r="D12" i="2" s="1"/>
  <c r="T102" i="2"/>
  <c r="T150" i="2" s="1"/>
  <c r="AB102" i="2"/>
  <c r="AB150" i="2" s="1"/>
  <c r="Y102" i="2"/>
  <c r="Y150" i="2" s="1"/>
  <c r="Z102" i="2"/>
  <c r="Z150" i="2" s="1"/>
  <c r="E102" i="2"/>
  <c r="F102" i="2"/>
  <c r="H102" i="2"/>
  <c r="J102" i="2"/>
  <c r="I102" i="2"/>
  <c r="L102" i="2"/>
  <c r="P102" i="2"/>
  <c r="N102" i="2"/>
  <c r="M102" i="2"/>
  <c r="R102" i="2"/>
  <c r="R150" i="2" s="1"/>
  <c r="Q102" i="2"/>
  <c r="Q150" i="2" s="1"/>
  <c r="X102" i="2"/>
  <c r="X150" i="2" s="1"/>
  <c r="D71" i="2"/>
  <c r="U102" i="2"/>
  <c r="U150" i="2" s="1"/>
  <c r="V102" i="2"/>
  <c r="V150" i="2" s="1"/>
  <c r="H79" i="3" l="1"/>
  <c r="E79" i="3"/>
  <c r="G79" i="3"/>
  <c r="F79" i="3"/>
  <c r="D102" i="2"/>
  <c r="D11" i="2" s="1"/>
  <c r="D16" i="2" s="1"/>
  <c r="D150" i="2" l="1"/>
  <c r="E150" i="2"/>
  <c r="H150" i="2"/>
  <c r="F150" i="2"/>
  <c r="N150" i="2"/>
  <c r="P150" i="2"/>
  <c r="M150" i="2"/>
  <c r="J150" i="2"/>
  <c r="L150" i="2"/>
  <c r="I150" i="2"/>
</calcChain>
</file>

<file path=xl/sharedStrings.xml><?xml version="1.0" encoding="utf-8"?>
<sst xmlns="http://schemas.openxmlformats.org/spreadsheetml/2006/main" count="771" uniqueCount="328">
  <si>
    <t>Mintatanterv</t>
  </si>
  <si>
    <t>Nappali tanulmányi rend</t>
  </si>
  <si>
    <t>Tantárgy</t>
  </si>
  <si>
    <t>I. félév</t>
  </si>
  <si>
    <t>ea.</t>
  </si>
  <si>
    <t>gy.</t>
  </si>
  <si>
    <t>kred.</t>
  </si>
  <si>
    <t>II. félév</t>
  </si>
  <si>
    <t>III. félév</t>
  </si>
  <si>
    <t>IV. félév</t>
  </si>
  <si>
    <t>V. félév</t>
  </si>
  <si>
    <t>VI. félév</t>
  </si>
  <si>
    <t>Kód</t>
  </si>
  <si>
    <t>órasz</t>
  </si>
  <si>
    <t>Előfeltétel</t>
  </si>
  <si>
    <t>Szakdolgozat</t>
  </si>
  <si>
    <t>k</t>
  </si>
  <si>
    <t>Tantárgy státusza</t>
  </si>
  <si>
    <t>Alapozó képzés</t>
  </si>
  <si>
    <t>Szakmai törzsképzés</t>
  </si>
  <si>
    <t>Társadalomtudományi</t>
  </si>
  <si>
    <t>Szakmai gyakorlat</t>
  </si>
  <si>
    <t>Nemzetközi tanulmányok alapképzési szak</t>
  </si>
  <si>
    <t>Társadalomtudományi alapozó modul</t>
  </si>
  <si>
    <t>Újkori egyetemes történet</t>
  </si>
  <si>
    <t>A politikatudomány alapjai</t>
  </si>
  <si>
    <t>Regionális és helyi politika</t>
  </si>
  <si>
    <t xml:space="preserve"> </t>
  </si>
  <si>
    <t>Nemzetközi protokoll</t>
  </si>
  <si>
    <t>Szakmai idegen nyelv (két nyelv választása kötelező)</t>
  </si>
  <si>
    <t>English for International Studies</t>
  </si>
  <si>
    <t>Fachsprache der Internationalen Studien</t>
  </si>
  <si>
    <t>Le français des relations internationales</t>
  </si>
  <si>
    <t>Lenguaje específico de las relaciones internacionales</t>
  </si>
  <si>
    <t>Язык международных отношений</t>
  </si>
  <si>
    <t>Nemzetközi tanulmányok elmélete és módszertana</t>
  </si>
  <si>
    <t>Összehasonlító civilizációtörténet</t>
  </si>
  <si>
    <t>Nemzetközi kapcsolatok története</t>
  </si>
  <si>
    <t xml:space="preserve">  </t>
  </si>
  <si>
    <t>Szovjet-orosz tanulmányok</t>
  </si>
  <si>
    <t>Amerika tanulmányok</t>
  </si>
  <si>
    <t>Közép-Európa tanulmányok</t>
  </si>
  <si>
    <t>Latin Amerikai civilizációk</t>
  </si>
  <si>
    <t>Idegen nyelvű civilzációs tanulmányok (egy tárgy választása kötelező)</t>
  </si>
  <si>
    <t>British Civilization</t>
  </si>
  <si>
    <t>Civilización Ibero-Hispánica</t>
  </si>
  <si>
    <t>Civilisation Française</t>
  </si>
  <si>
    <t>Landeskunde der deutschsprachigen Länder</t>
  </si>
  <si>
    <t>Русская цивилизация – страноведение</t>
  </si>
  <si>
    <t>EU szaknyelv modul (két nyelv választása kötelező)</t>
  </si>
  <si>
    <t>English for the European Union</t>
  </si>
  <si>
    <t>EU-Deutsch</t>
  </si>
  <si>
    <t>Le français dés institutions européennes</t>
  </si>
  <si>
    <t>Temas y terminologia de la UE</t>
  </si>
  <si>
    <t>Kultúrdiplomácia</t>
  </si>
  <si>
    <t>Az Európai Unió intézményrendszere és döntéshozatali mechanizmusa</t>
  </si>
  <si>
    <t>Az Európai Unió kül- és biztonságpolitikája</t>
  </si>
  <si>
    <t>Népesedési és migrációs problémák az Unióban</t>
  </si>
  <si>
    <t>Az EU balkáni és keleti bővítésének dilemmái</t>
  </si>
  <si>
    <t>Az EU regionális és kohéziós politikája</t>
  </si>
  <si>
    <t>Pályázatírási ismeretek az EU-ban</t>
  </si>
  <si>
    <t>Szabadon választható tárgyak</t>
  </si>
  <si>
    <t>Államigazgatási ismeretek</t>
  </si>
  <si>
    <t>Megszerzendő kredit</t>
  </si>
  <si>
    <t>Összes kredit</t>
  </si>
  <si>
    <t>Összesen</t>
  </si>
  <si>
    <t>gy</t>
  </si>
  <si>
    <t>szám</t>
  </si>
  <si>
    <t>Kötelező tárgyak</t>
  </si>
  <si>
    <t>Tantárgyfelelős</t>
  </si>
  <si>
    <t>Bevezetés az informatikába</t>
  </si>
  <si>
    <t>Idegen nyelv</t>
  </si>
  <si>
    <t>Szaknyelvi előkészítő</t>
  </si>
  <si>
    <t>Szakmai idegen nyelv 1</t>
  </si>
  <si>
    <t>Szakmai idegen nyelv 2</t>
  </si>
  <si>
    <t>Szakmai idegen nyelv 3</t>
  </si>
  <si>
    <t>Szaknyelvi szigorlat</t>
  </si>
  <si>
    <t>sz</t>
  </si>
  <si>
    <t>Kusz Viktória</t>
  </si>
  <si>
    <t>Szakmai idegen nyelv 4</t>
  </si>
  <si>
    <t>gyj5</t>
  </si>
  <si>
    <t>Szakkollégiumi tevékenység</t>
  </si>
  <si>
    <t>Mikroökonómia</t>
  </si>
  <si>
    <t>Makroökonómia</t>
  </si>
  <si>
    <t>Olsovszkyné Némedi Andrea</t>
  </si>
  <si>
    <t>Gazdaságszociológia</t>
  </si>
  <si>
    <t>Regionális gazdaságtan</t>
  </si>
  <si>
    <t>Nemzetközi gazdaságtan</t>
  </si>
  <si>
    <t>Képzés összesen</t>
  </si>
  <si>
    <t>Jogi ismeretek</t>
  </si>
  <si>
    <t>Módszertani és készségfejlesztő ismeretek</t>
  </si>
  <si>
    <t>Általános társadalomtudományi modul</t>
  </si>
  <si>
    <t>Nemzetközi tanulmányok szakmai törzsmodul</t>
  </si>
  <si>
    <t>Specializáció</t>
  </si>
  <si>
    <t>A társadalomkutatás módszerei és statisztika</t>
  </si>
  <si>
    <t>Filozófia és etika</t>
  </si>
  <si>
    <t>Nemzetközi jog</t>
  </si>
  <si>
    <t>Kül- és biztonságpolitika</t>
  </si>
  <si>
    <t>Az Európai Unió szakpolitikái</t>
  </si>
  <si>
    <t>Idegen Nyelvi Igazgatóság</t>
  </si>
  <si>
    <t>Az európai integráció története</t>
  </si>
  <si>
    <t>A késő modern társadalmak elméletei</t>
  </si>
  <si>
    <t>Kommunikáció és módszertan</t>
  </si>
  <si>
    <t>Modul összesen</t>
  </si>
  <si>
    <t>Specializáció összesen</t>
  </si>
  <si>
    <t>EU szakmai ismeretek</t>
  </si>
  <si>
    <t>Magyar nyelvű regionális-civilizációs tanulmányok (két tárgy választása kötelező)</t>
  </si>
  <si>
    <t>További szabadon választható tárgyak</t>
  </si>
  <si>
    <t>Gazdasági etika</t>
  </si>
  <si>
    <t xml:space="preserve">Szociológia  </t>
  </si>
  <si>
    <t>Vezetés-szervezés</t>
  </si>
  <si>
    <t>Környezetgazdaságtan és fenntarthatóság</t>
  </si>
  <si>
    <t>Szakdolgozatkészítés és gyakorlati képzés</t>
  </si>
  <si>
    <t>Testnevelés</t>
  </si>
  <si>
    <t>Testnevelés 1.</t>
  </si>
  <si>
    <t>Testnevelés 2</t>
  </si>
  <si>
    <t>Nemzetközi politika elmélete és gyakorlata</t>
  </si>
  <si>
    <t>Európai Unió</t>
  </si>
  <si>
    <t>Nemzetközi kapcsolatok gyakorlata</t>
  </si>
  <si>
    <t>Kötelező gyakorlati tárgyak</t>
  </si>
  <si>
    <t>Kötelezően választható gyakorlati tárgyak (egy tárgy választása kötelező)</t>
  </si>
  <si>
    <r>
      <rPr>
        <b/>
        <sz val="13"/>
        <color rgb="FFC00000"/>
        <rFont val="Arial"/>
        <family val="2"/>
        <charset val="238"/>
      </rPr>
      <t>Regionális-civilizációs tanulmányok</t>
    </r>
    <r>
      <rPr>
        <b/>
        <sz val="16"/>
        <rFont val="Arial"/>
        <family val="2"/>
        <charset val="238"/>
      </rPr>
      <t/>
    </r>
  </si>
  <si>
    <t>Differenciált szakmai ismeretek - Európa tanulmányok specializáció</t>
  </si>
  <si>
    <t>Tерминология ЕС на русском языке</t>
  </si>
  <si>
    <t>Társadalom- és gazdaságtörténet</t>
  </si>
  <si>
    <t>Nemzetközi kapcsolatok története napjainkig</t>
  </si>
  <si>
    <r>
      <rPr>
        <strike/>
        <sz val="10"/>
        <color theme="1"/>
        <rFont val="Arial"/>
        <family val="2"/>
        <charset val="238"/>
      </rPr>
      <t>N</t>
    </r>
    <r>
      <rPr>
        <sz val="10"/>
        <color theme="1"/>
        <rFont val="Arial"/>
        <family val="2"/>
        <charset val="238"/>
      </rPr>
      <t>emzetközi szervezetek és intézmények 1945-től</t>
    </r>
  </si>
  <si>
    <t>12 kredit megszerzése kötelező</t>
  </si>
  <si>
    <t>Ember és gazdaság modul</t>
  </si>
  <si>
    <t>Társadalom- és civilizációelméleti modul</t>
  </si>
  <si>
    <t>Államigazgatási és állambiztonsági modul</t>
  </si>
  <si>
    <t>Üzleti kommunikáció</t>
  </si>
  <si>
    <t xml:space="preserve">Nagy Enikő </t>
  </si>
  <si>
    <t xml:space="preserve">Molnár Gábor </t>
  </si>
  <si>
    <t xml:space="preserve">Fekete Lilla Sára </t>
  </si>
  <si>
    <t xml:space="preserve">Bács Gábor </t>
  </si>
  <si>
    <t xml:space="preserve">Horváth Gyula </t>
  </si>
  <si>
    <t xml:space="preserve">Kolontári Attila  </t>
  </si>
  <si>
    <t xml:space="preserve">Bertalan Péter </t>
  </si>
  <si>
    <t xml:space="preserve">Szávai Ferenc </t>
  </si>
  <si>
    <t>Koponicsné  Györke Diána</t>
  </si>
  <si>
    <t xml:space="preserve">Kerekes Sándor </t>
  </si>
  <si>
    <t xml:space="preserve">Gál Zoltán </t>
  </si>
  <si>
    <t xml:space="preserve">Seres Attila </t>
  </si>
  <si>
    <t xml:space="preserve">Berke Szilárd </t>
  </si>
  <si>
    <t xml:space="preserve">Walter Virág </t>
  </si>
  <si>
    <t xml:space="preserve">Mezei Cecilia </t>
  </si>
  <si>
    <t xml:space="preserve">Parádi-Dolgos Anett </t>
  </si>
  <si>
    <t>Bánkuti Gyöngyi</t>
  </si>
  <si>
    <t>Barkóczy László</t>
  </si>
  <si>
    <t>Kommunikációs ismeretek</t>
  </si>
  <si>
    <t>Költségvetési pénzügyek</t>
  </si>
  <si>
    <t>Borbély Csaba</t>
  </si>
  <si>
    <t>Sport Iroda és Létesítmény Központ</t>
  </si>
  <si>
    <t>Kiss Zoltán</t>
  </si>
  <si>
    <t>Szakmai idegen nyelv 3.</t>
  </si>
  <si>
    <t>Módszertani alapozó képzés</t>
  </si>
  <si>
    <t>3BMIT1BAI00017</t>
  </si>
  <si>
    <t>3BTTT1ATM00017</t>
  </si>
  <si>
    <t>3BINI1SZA00017</t>
  </si>
  <si>
    <t>3BINI1INY00017</t>
  </si>
  <si>
    <t>3BINI1IDE00017</t>
  </si>
  <si>
    <t>3BINI1SZIG00017</t>
  </si>
  <si>
    <t>3BTTT1FEE00017</t>
  </si>
  <si>
    <t>3BTTT1SZO00017</t>
  </si>
  <si>
    <t>3BPKT1MRK00017</t>
  </si>
  <si>
    <t>3BPKT1MAR00017</t>
  </si>
  <si>
    <t>3BTTT1UET00017</t>
  </si>
  <si>
    <t>3BNGK1TEG00017</t>
  </si>
  <si>
    <t>3BTTT1APA00017</t>
  </si>
  <si>
    <t>3BSJT1JOI00017</t>
  </si>
  <si>
    <t>3BNGK1NKT00017</t>
  </si>
  <si>
    <t>3BNGK1NSI00017</t>
  </si>
  <si>
    <t>3BNGK1NTE00017</t>
  </si>
  <si>
    <t>3BNGK1KEB00017</t>
  </si>
  <si>
    <t>3BSJT1NEG00017</t>
  </si>
  <si>
    <t>3BRTT1KOF00017</t>
  </si>
  <si>
    <t>3BINI2EFI00017</t>
  </si>
  <si>
    <t>3BINI2FDI00017</t>
  </si>
  <si>
    <t>3BTTT2RMO00017</t>
  </si>
  <si>
    <t>3BTTT2RHP00017</t>
  </si>
  <si>
    <t>3BRTS2RGA00017</t>
  </si>
  <si>
    <t>3BTTT2OCI00017</t>
  </si>
  <si>
    <t>3BTTT2AEI00017</t>
  </si>
  <si>
    <t>3BMIT1PIE00017</t>
  </si>
  <si>
    <t>3BINI1SEL00017</t>
  </si>
  <si>
    <t>3BTTT2LEL00017</t>
  </si>
  <si>
    <t>3BTTT2LFR00017</t>
  </si>
  <si>
    <t>3BAMT1UKO00017</t>
  </si>
  <si>
    <t>3BAMT2NPR00017</t>
  </si>
  <si>
    <t>3BAMT2CUD00017</t>
  </si>
  <si>
    <t>3BAMT1VSZ00017</t>
  </si>
  <si>
    <t>3BNGK1EUS00017</t>
  </si>
  <si>
    <t>3BRTS1EUR00017</t>
  </si>
  <si>
    <t>3BTTU1KBP00017</t>
  </si>
  <si>
    <t>3BNGK1NMP00017</t>
  </si>
  <si>
    <t>3BTTU1EBK00017</t>
  </si>
  <si>
    <t>3BICS2EEU00017</t>
  </si>
  <si>
    <t>3BICS2EUD00017</t>
  </si>
  <si>
    <t>3BTTT2LFI00017</t>
  </si>
  <si>
    <t>3BTTT2TEP00017</t>
  </si>
  <si>
    <t>3BTTT2TEM00017</t>
  </si>
  <si>
    <t>3BTTU3GSZ00017</t>
  </si>
  <si>
    <t>3BTTT3GAE00017</t>
  </si>
  <si>
    <t>3BTTT3AKM00017</t>
  </si>
  <si>
    <t>3BSJT3AII00017</t>
  </si>
  <si>
    <t>3BPKT3TP00017</t>
  </si>
  <si>
    <t>3BINI3SII00017</t>
  </si>
  <si>
    <t>3BAMT3SZA00017</t>
  </si>
  <si>
    <t>3BSLK3TES00017</t>
  </si>
  <si>
    <t>3BSLK3TSN00017</t>
  </si>
  <si>
    <t>3BMKT1SGY00017</t>
  </si>
  <si>
    <t>Social Research Methods and Statistics</t>
  </si>
  <si>
    <t>Preparatory Course to Foreign Language and Terminology</t>
  </si>
  <si>
    <t>Foreign Language and terminology 1.</t>
  </si>
  <si>
    <t>Foreign Language and terminology 2.</t>
  </si>
  <si>
    <t>Foreign Language and terminology 3.</t>
  </si>
  <si>
    <t>Final Exam Foreign Language and Terminology</t>
  </si>
  <si>
    <t>Philosophy and Ethics</t>
  </si>
  <si>
    <t xml:space="preserve">Sociology  </t>
  </si>
  <si>
    <t>Microeconomics</t>
  </si>
  <si>
    <t>Macroeconomics</t>
  </si>
  <si>
    <t>Modern History</t>
  </si>
  <si>
    <t>Social and Economic History</t>
  </si>
  <si>
    <t>Introduction to Political Science</t>
  </si>
  <si>
    <t>Introduction to Public Administration and Law</t>
  </si>
  <si>
    <t>History of International Relations</t>
  </si>
  <si>
    <t>International Organizations from 1945 to the Present</t>
  </si>
  <si>
    <t>Theories of International Relations</t>
  </si>
  <si>
    <t>Foreign and Security Policy</t>
  </si>
  <si>
    <t>International Law</t>
  </si>
  <si>
    <t xml:space="preserve">International Economics </t>
  </si>
  <si>
    <t>Environmental Economics and Sustainability</t>
  </si>
  <si>
    <t>Regional and Local Government Management</t>
  </si>
  <si>
    <t>Regional Economics</t>
  </si>
  <si>
    <t>Comparative History of Civilizations</t>
  </si>
  <si>
    <t>Russian and Soviet Studies</t>
  </si>
  <si>
    <t>American Studies</t>
  </si>
  <si>
    <t>Central European Studies</t>
  </si>
  <si>
    <t>Latin American Studies</t>
  </si>
  <si>
    <t>History of European Integration</t>
  </si>
  <si>
    <t>EU Institutions and Decision Making Process</t>
  </si>
  <si>
    <t>Business Communication</t>
  </si>
  <si>
    <t>International Protocol</t>
  </si>
  <si>
    <t>Cultural Diplomacy</t>
  </si>
  <si>
    <t>Management and Leadership</t>
  </si>
  <si>
    <t>Policies of the European Union</t>
  </si>
  <si>
    <t>Regional and Cohesion Policies of the European Union</t>
  </si>
  <si>
    <t>Foreign and Security Policies of the European Union</t>
  </si>
  <si>
    <t>Demographic and Migration Problems in the European Union</t>
  </si>
  <si>
    <t>Problems of the Eastern and Balkan Enlargement of the EU</t>
  </si>
  <si>
    <t>Economic Sociology</t>
  </si>
  <si>
    <t>Economic and Business Ethics</t>
  </si>
  <si>
    <t>Social Theories of Late Modern Societies</t>
  </si>
  <si>
    <t>Public Administration</t>
  </si>
  <si>
    <t>Public Economics and Finance</t>
  </si>
  <si>
    <t>Foreign Language and terminology 4.</t>
  </si>
  <si>
    <t>College for Advanced Studies</t>
  </si>
  <si>
    <t>Thesis Seminar 1</t>
  </si>
  <si>
    <t>Thesis Seminar 2</t>
  </si>
  <si>
    <t>Thesis Seminar 3</t>
  </si>
  <si>
    <t>Internship Program</t>
  </si>
  <si>
    <t>Physical Education 1.</t>
  </si>
  <si>
    <t>Physical Education 2.</t>
  </si>
  <si>
    <t>Communication and Etiquette Skills</t>
  </si>
  <si>
    <t>Computer Skills</t>
  </si>
  <si>
    <t>Szociálpszichológia</t>
  </si>
  <si>
    <t>Social Psychology</t>
  </si>
  <si>
    <t>Tóth Gergely</t>
  </si>
  <si>
    <t>Moizs Attila</t>
  </si>
  <si>
    <t>Grant Writing and Management</t>
  </si>
  <si>
    <t>Mezei Cecília</t>
  </si>
  <si>
    <t>3BTTT1SZP00018</t>
  </si>
  <si>
    <t>3BTTT1KOI00018</t>
  </si>
  <si>
    <t>3BSJT1NEJ00018</t>
  </si>
  <si>
    <t>3BTTT2SOT00018</t>
  </si>
  <si>
    <t>3BTTT2AMT00018</t>
  </si>
  <si>
    <t>3BTTT2KET00018</t>
  </si>
  <si>
    <t>3BTTT2LAC00018</t>
  </si>
  <si>
    <t>3BTTT2BIC00018</t>
  </si>
  <si>
    <t>3BTTT2CIH00018</t>
  </si>
  <si>
    <t>3BTTT2CIF00018</t>
  </si>
  <si>
    <t>3BINI2LKD00018</t>
  </si>
  <si>
    <t>3BTTT2PUC00018</t>
  </si>
  <si>
    <t>3BTTT2IDM00018</t>
  </si>
  <si>
    <t>Tantárgyfelelős szervezeti egység</t>
  </si>
  <si>
    <t>Módszertani Intézet</t>
  </si>
  <si>
    <t>Pénzügy és Számvitel Intézet</t>
  </si>
  <si>
    <t>Regionális- és Agrárgazdaságtani Intézet</t>
  </si>
  <si>
    <t>Marketing és Menedzsment Intézet</t>
  </si>
  <si>
    <t>szak</t>
  </si>
  <si>
    <t>modul</t>
  </si>
  <si>
    <t>kurzuskód</t>
  </si>
  <si>
    <t>kurzusnév</t>
  </si>
  <si>
    <t>féléve</t>
  </si>
  <si>
    <t>óraszáma (EA)</t>
  </si>
  <si>
    <t>óraszáma(sz)</t>
  </si>
  <si>
    <t>kreditértéke</t>
  </si>
  <si>
    <t>tf oktatója</t>
  </si>
  <si>
    <t>intézete</t>
  </si>
  <si>
    <t>Sorcímkék</t>
  </si>
  <si>
    <t>Végösszeg</t>
  </si>
  <si>
    <t>Nemzetközi szervezetek és intézmények 1945-től</t>
  </si>
  <si>
    <t>Összeg / kreditértéke</t>
  </si>
  <si>
    <t>3BNNET18</t>
  </si>
  <si>
    <t>Walter Virág</t>
  </si>
  <si>
    <t>Nemzetközi kreditmobilitási modul*</t>
  </si>
  <si>
    <t>Külföldön teljesített kurzus 1.</t>
  </si>
  <si>
    <t>Moblity course 1</t>
  </si>
  <si>
    <t>Moblity course 2</t>
  </si>
  <si>
    <t>Moblity course 3</t>
  </si>
  <si>
    <t xml:space="preserve">*A fogadó intézmény teljesítendő kreditekre vonatkozó elvárásai és kínált kurzuslistája szerint  (előzetesen a szakfelelőssel egyeztetett és az oktatási dékánhelyettes jóváhagyásával) felvett kurzusok. Meglévő és új Erasmus+ partnerintézményekben lehet részt venni mobilitásban az intézményi pályázati kiírásokban meghirdetett módon, a harmadik félévtől. A külföldi intézményben teljestített kurzusok elfogadásának alapdokumentuma a hallgatóval kötött Mobilitási Tanulmányi Szerződés (Learning agreement, amely rögzíti a törzstárgyak ekvivalenciáját) és a fogadó intézmény által kiállított Tanulmányi eredmények dokumentum (Transcript of credits). A beszámítás szabadon választható kurzusként hazai kreditértéken történik. A külföldi intézmény idegen nyelvi kurzusai és interkulturális témájú kurzusai is felvehetők, de a szaktárgyi kreditek túlsúlyát biztosítani kell.(Két lezárt félévet követően van lehetőség pályázni.) </t>
  </si>
  <si>
    <t>Koponicsné Györke Diána</t>
  </si>
  <si>
    <t>GTK</t>
  </si>
  <si>
    <t>Képzési program (KPR) kódja: 3BNNET19</t>
  </si>
  <si>
    <t>Érvényes: 2019. szeptember  01-től</t>
  </si>
  <si>
    <t>3BMOD1SS100019</t>
  </si>
  <si>
    <t>3BMOD1SS200019</t>
  </si>
  <si>
    <t>Szakszeminárium 1. Forráskezelés és -feldolgozás ismeretek</t>
  </si>
  <si>
    <t>Szakszeminárium 2. Tudományos dolgozatok készítése</t>
  </si>
  <si>
    <t xml:space="preserve">Szakszeminárium 3. </t>
  </si>
  <si>
    <t>Választott konzulens</t>
  </si>
  <si>
    <t>3BGTK1SS100019</t>
  </si>
  <si>
    <t>Külföldön teljesített kurzus 2.</t>
  </si>
  <si>
    <t>Külföldön teljesített kurzus 3.</t>
  </si>
  <si>
    <t>3BNET3NK100019</t>
  </si>
  <si>
    <t>3BNET3NK200019</t>
  </si>
  <si>
    <t>3BNET3NK300019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</si>
</sst>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3"/>
      <color rgb="FFC00000"/>
      <name val="Arial"/>
      <family val="2"/>
      <charset val="238"/>
    </font>
    <font>
      <sz val="13"/>
      <color rgb="FFC00000"/>
      <name val="Arial"/>
      <family val="2"/>
      <charset val="238"/>
    </font>
    <font>
      <strike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 tint="4.9989318521683403E-2"/>
      <name val="Arial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13" fillId="6" borderId="0" applyNumberFormat="0" applyBorder="0" applyAlignment="0" applyProtection="0"/>
    <xf numFmtId="0" fontId="6" fillId="0" borderId="0"/>
    <xf numFmtId="0" fontId="28" fillId="12" borderId="79" applyNumberFormat="0" applyAlignment="0" applyProtection="0"/>
  </cellStyleXfs>
  <cellXfs count="582">
    <xf numFmtId="0" fontId="0" fillId="0" borderId="0" xfId="0"/>
    <xf numFmtId="0" fontId="1" fillId="0" borderId="0" xfId="0" applyFont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/>
    <xf numFmtId="0" fontId="6" fillId="0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17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2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left" vertical="center"/>
    </xf>
    <xf numFmtId="49" fontId="6" fillId="0" borderId="31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32" xfId="0" applyFont="1" applyFill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0" xfId="0" applyFont="1" applyFill="1" applyAlignment="1">
      <alignment wrapText="1"/>
    </xf>
    <xf numFmtId="0" fontId="6" fillId="0" borderId="34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vertical="center" wrapText="1"/>
    </xf>
    <xf numFmtId="0" fontId="6" fillId="0" borderId="31" xfId="0" applyFont="1" applyFill="1" applyBorder="1" applyAlignment="1">
      <alignment vertical="center" wrapText="1"/>
    </xf>
    <xf numFmtId="0" fontId="6" fillId="0" borderId="6" xfId="0" applyFont="1" applyBorder="1"/>
    <xf numFmtId="0" fontId="6" fillId="0" borderId="11" xfId="0" applyFont="1" applyBorder="1"/>
    <xf numFmtId="0" fontId="6" fillId="0" borderId="19" xfId="0" applyFont="1" applyFill="1" applyBorder="1"/>
    <xf numFmtId="0" fontId="6" fillId="0" borderId="20" xfId="0" applyFont="1" applyFill="1" applyBorder="1"/>
    <xf numFmtId="0" fontId="6" fillId="0" borderId="21" xfId="0" applyFont="1" applyFill="1" applyBorder="1"/>
    <xf numFmtId="0" fontId="6" fillId="0" borderId="36" xfId="0" applyFont="1" applyFill="1" applyBorder="1" applyAlignment="1">
      <alignment horizontal="left" vertical="center"/>
    </xf>
    <xf numFmtId="49" fontId="6" fillId="0" borderId="37" xfId="0" applyNumberFormat="1" applyFont="1" applyFill="1" applyBorder="1" applyAlignment="1">
      <alignment horizontal="center" vertical="center" shrinkToFit="1"/>
    </xf>
    <xf numFmtId="49" fontId="6" fillId="0" borderId="38" xfId="0" applyNumberFormat="1" applyFont="1" applyFill="1" applyBorder="1" applyAlignment="1">
      <alignment horizontal="center" vertical="center" shrinkToFit="1"/>
    </xf>
    <xf numFmtId="49" fontId="6" fillId="0" borderId="39" xfId="0" applyNumberFormat="1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11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vertical="center"/>
    </xf>
    <xf numFmtId="1" fontId="6" fillId="0" borderId="11" xfId="0" applyNumberFormat="1" applyFont="1" applyBorder="1" applyAlignment="1">
      <alignment horizontal="center" vertical="center" shrinkToFit="1"/>
    </xf>
    <xf numFmtId="1" fontId="1" fillId="2" borderId="44" xfId="0" applyNumberFormat="1" applyFont="1" applyFill="1" applyBorder="1" applyAlignment="1">
      <alignment horizontal="center" vertical="center" shrinkToFit="1"/>
    </xf>
    <xf numFmtId="0" fontId="6" fillId="0" borderId="38" xfId="0" applyFont="1" applyFill="1" applyBorder="1"/>
    <xf numFmtId="0" fontId="6" fillId="0" borderId="34" xfId="0" applyFont="1" applyFill="1" applyBorder="1" applyAlignment="1">
      <alignment vertical="center"/>
    </xf>
    <xf numFmtId="49" fontId="6" fillId="0" borderId="17" xfId="0" applyNumberFormat="1" applyFont="1" applyFill="1" applyBorder="1" applyAlignment="1">
      <alignment horizontal="center" vertical="center" shrinkToFit="1"/>
    </xf>
    <xf numFmtId="0" fontId="6" fillId="0" borderId="16" xfId="0" applyFont="1" applyBorder="1"/>
    <xf numFmtId="0" fontId="6" fillId="0" borderId="18" xfId="0" applyFont="1" applyBorder="1"/>
    <xf numFmtId="0" fontId="6" fillId="0" borderId="17" xfId="0" applyFont="1" applyBorder="1"/>
    <xf numFmtId="0" fontId="6" fillId="0" borderId="31" xfId="0" applyFont="1" applyBorder="1"/>
    <xf numFmtId="0" fontId="6" fillId="0" borderId="31" xfId="0" applyFont="1" applyBorder="1" applyAlignment="1">
      <alignment wrapText="1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8" xfId="0" applyFont="1" applyBorder="1" applyAlignment="1">
      <alignment wrapText="1"/>
    </xf>
    <xf numFmtId="0" fontId="6" fillId="0" borderId="16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6" fillId="0" borderId="7" xfId="0" applyFont="1" applyBorder="1" applyAlignment="1">
      <alignment vertical="center"/>
    </xf>
    <xf numFmtId="0" fontId="1" fillId="3" borderId="26" xfId="0" applyFont="1" applyFill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shrinkToFit="1"/>
    </xf>
    <xf numFmtId="49" fontId="1" fillId="3" borderId="26" xfId="0" applyNumberFormat="1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17" xfId="0" applyFont="1" applyBorder="1" applyAlignment="1">
      <alignment vertical="center" wrapText="1"/>
    </xf>
    <xf numFmtId="0" fontId="6" fillId="0" borderId="49" xfId="0" applyFont="1" applyBorder="1"/>
    <xf numFmtId="0" fontId="6" fillId="0" borderId="1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49" xfId="0" applyFont="1" applyFill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6" fillId="0" borderId="14" xfId="0" applyFont="1" applyFill="1" applyBorder="1"/>
    <xf numFmtId="0" fontId="6" fillId="0" borderId="55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left" vertical="center"/>
    </xf>
    <xf numFmtId="0" fontId="12" fillId="5" borderId="4" xfId="0" applyFont="1" applyFill="1" applyBorder="1"/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vertical="center" wrapText="1"/>
    </xf>
    <xf numFmtId="0" fontId="12" fillId="5" borderId="18" xfId="0" applyFont="1" applyFill="1" applyBorder="1"/>
    <xf numFmtId="0" fontId="12" fillId="5" borderId="0" xfId="0" applyFont="1" applyFill="1"/>
    <xf numFmtId="0" fontId="12" fillId="5" borderId="56" xfId="0" applyFont="1" applyFill="1" applyBorder="1"/>
    <xf numFmtId="0" fontId="12" fillId="5" borderId="20" xfId="0" applyFont="1" applyFill="1" applyBorder="1"/>
    <xf numFmtId="0" fontId="12" fillId="5" borderId="57" xfId="0" applyFont="1" applyFill="1" applyBorder="1"/>
    <xf numFmtId="0" fontId="12" fillId="5" borderId="1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12" fillId="5" borderId="57" xfId="0" applyFont="1" applyFill="1" applyBorder="1" applyAlignment="1">
      <alignment horizontal="center" vertical="center"/>
    </xf>
    <xf numFmtId="0" fontId="12" fillId="5" borderId="29" xfId="0" applyFont="1" applyFill="1" applyBorder="1"/>
    <xf numFmtId="0" fontId="12" fillId="0" borderId="0" xfId="0" applyFont="1" applyFill="1" applyBorder="1"/>
    <xf numFmtId="0" fontId="12" fillId="0" borderId="0" xfId="0" applyFont="1" applyBorder="1"/>
    <xf numFmtId="0" fontId="6" fillId="0" borderId="3" xfId="0" applyFont="1" applyFill="1" applyBorder="1"/>
    <xf numFmtId="0" fontId="6" fillId="0" borderId="31" xfId="0" applyFont="1" applyFill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3" xfId="0" applyFont="1" applyFill="1" applyBorder="1" applyAlignment="1">
      <alignment vertical="center" wrapText="1"/>
    </xf>
    <xf numFmtId="0" fontId="12" fillId="0" borderId="18" xfId="0" applyFont="1" applyBorder="1"/>
    <xf numFmtId="0" fontId="6" fillId="0" borderId="29" xfId="0" applyFont="1" applyFill="1" applyBorder="1"/>
    <xf numFmtId="0" fontId="6" fillId="0" borderId="58" xfId="0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6" fillId="0" borderId="59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/>
    </xf>
    <xf numFmtId="0" fontId="6" fillId="0" borderId="18" xfId="0" applyFont="1" applyFill="1" applyBorder="1"/>
    <xf numFmtId="0" fontId="6" fillId="0" borderId="3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6" fillId="0" borderId="18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 wrapText="1"/>
    </xf>
    <xf numFmtId="0" fontId="6" fillId="0" borderId="17" xfId="0" applyFont="1" applyFill="1" applyBorder="1"/>
    <xf numFmtId="0" fontId="6" fillId="0" borderId="31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9" fontId="14" fillId="0" borderId="41" xfId="0" applyNumberFormat="1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7" xfId="0" applyFont="1" applyFill="1" applyBorder="1"/>
    <xf numFmtId="0" fontId="14" fillId="0" borderId="8" xfId="0" applyFont="1" applyFill="1" applyBorder="1"/>
    <xf numFmtId="0" fontId="14" fillId="0" borderId="9" xfId="0" applyFont="1" applyFill="1" applyBorder="1"/>
    <xf numFmtId="0" fontId="14" fillId="0" borderId="7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49" fontId="15" fillId="0" borderId="17" xfId="1" applyNumberFormat="1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43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/>
    <xf numFmtId="0" fontId="1" fillId="0" borderId="0" xfId="0" applyFont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0" xfId="0" applyFont="1" applyFill="1" applyBorder="1"/>
    <xf numFmtId="49" fontId="6" fillId="0" borderId="34" xfId="0" applyNumberFormat="1" applyFont="1" applyFill="1" applyBorder="1" applyAlignment="1">
      <alignment horizontal="center" vertical="center" shrinkToFit="1"/>
    </xf>
    <xf numFmtId="0" fontId="6" fillId="7" borderId="52" xfId="0" applyFont="1" applyFill="1" applyBorder="1" applyAlignment="1">
      <alignment horizontal="center" vertical="center"/>
    </xf>
    <xf numFmtId="0" fontId="6" fillId="7" borderId="44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49" fontId="14" fillId="0" borderId="18" xfId="0" applyNumberFormat="1" applyFont="1" applyFill="1" applyBorder="1" applyAlignment="1">
      <alignment horizontal="center" vertical="center" shrinkToFit="1"/>
    </xf>
    <xf numFmtId="0" fontId="6" fillId="8" borderId="52" xfId="0" applyFont="1" applyFill="1" applyBorder="1" applyAlignment="1">
      <alignment horizontal="center" vertical="center"/>
    </xf>
    <xf numFmtId="0" fontId="6" fillId="8" borderId="44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/>
    </xf>
    <xf numFmtId="0" fontId="14" fillId="0" borderId="64" xfId="0" applyFont="1" applyFill="1" applyBorder="1" applyAlignment="1">
      <alignment horizontal="center"/>
    </xf>
    <xf numFmtId="0" fontId="14" fillId="0" borderId="65" xfId="0" applyFont="1" applyFill="1" applyBorder="1" applyAlignment="1">
      <alignment horizontal="center" vertical="center"/>
    </xf>
    <xf numFmtId="0" fontId="17" fillId="0" borderId="0" xfId="0" applyFont="1" applyFill="1"/>
    <xf numFmtId="0" fontId="17" fillId="0" borderId="0" xfId="0" applyFont="1"/>
    <xf numFmtId="0" fontId="19" fillId="0" borderId="0" xfId="0" applyFont="1" applyFill="1"/>
    <xf numFmtId="0" fontId="12" fillId="0" borderId="43" xfId="0" applyFont="1" applyFill="1" applyBorder="1" applyAlignment="1">
      <alignment vertical="center"/>
    </xf>
    <xf numFmtId="0" fontId="12" fillId="0" borderId="46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34" xfId="0" applyFont="1" applyFill="1" applyBorder="1" applyAlignment="1">
      <alignment horizontal="left" vertical="center"/>
    </xf>
    <xf numFmtId="0" fontId="6" fillId="0" borderId="58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6" fillId="0" borderId="51" xfId="0" applyNumberFormat="1" applyFont="1" applyFill="1" applyBorder="1" applyAlignment="1">
      <alignment horizontal="center" vertical="center" shrinkToFit="1"/>
    </xf>
    <xf numFmtId="0" fontId="6" fillId="7" borderId="6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/>
    </xf>
    <xf numFmtId="0" fontId="6" fillId="0" borderId="57" xfId="0" applyFont="1" applyFill="1" applyBorder="1"/>
    <xf numFmtId="0" fontId="20" fillId="0" borderId="18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2" xfId="0" applyFont="1" applyBorder="1"/>
    <xf numFmtId="0" fontId="6" fillId="0" borderId="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7" borderId="70" xfId="0" applyFont="1" applyFill="1" applyBorder="1" applyAlignment="1">
      <alignment horizontal="center" vertical="center"/>
    </xf>
    <xf numFmtId="0" fontId="6" fillId="7" borderId="48" xfId="0" applyFont="1" applyFill="1" applyBorder="1" applyAlignment="1">
      <alignment horizontal="center" vertical="center"/>
    </xf>
    <xf numFmtId="0" fontId="6" fillId="7" borderId="61" xfId="0" applyFont="1" applyFill="1" applyBorder="1" applyAlignment="1">
      <alignment horizontal="center" vertical="center"/>
    </xf>
    <xf numFmtId="0" fontId="6" fillId="7" borderId="50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horizontal="center" vertical="center"/>
    </xf>
    <xf numFmtId="0" fontId="6" fillId="7" borderId="40" xfId="0" applyFont="1" applyFill="1" applyBorder="1" applyAlignment="1">
      <alignment horizontal="center" vertical="center"/>
    </xf>
    <xf numFmtId="0" fontId="6" fillId="7" borderId="72" xfId="0" applyFont="1" applyFill="1" applyBorder="1" applyAlignment="1">
      <alignment horizontal="center" vertical="center"/>
    </xf>
    <xf numFmtId="0" fontId="6" fillId="7" borderId="68" xfId="0" applyFont="1" applyFill="1" applyBorder="1" applyAlignment="1">
      <alignment horizontal="center" vertical="center"/>
    </xf>
    <xf numFmtId="1" fontId="1" fillId="8" borderId="22" xfId="0" applyNumberFormat="1" applyFont="1" applyFill="1" applyBorder="1" applyAlignment="1">
      <alignment horizontal="center" vertical="center"/>
    </xf>
    <xf numFmtId="0" fontId="1" fillId="8" borderId="70" xfId="0" applyFont="1" applyFill="1" applyBorder="1" applyAlignment="1" applyProtection="1">
      <alignment horizontal="center" vertical="center"/>
    </xf>
    <xf numFmtId="0" fontId="1" fillId="8" borderId="52" xfId="0" applyFont="1" applyFill="1" applyBorder="1" applyAlignment="1" applyProtection="1">
      <alignment horizontal="center" vertical="center"/>
    </xf>
    <xf numFmtId="0" fontId="1" fillId="8" borderId="44" xfId="0" applyFont="1" applyFill="1" applyBorder="1" applyAlignment="1" applyProtection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 shrinkToFit="1"/>
    </xf>
    <xf numFmtId="0" fontId="20" fillId="0" borderId="32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 shrinkToFit="1"/>
    </xf>
    <xf numFmtId="49" fontId="22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21" fillId="7" borderId="22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 shrinkToFit="1"/>
    </xf>
    <xf numFmtId="49" fontId="6" fillId="0" borderId="41" xfId="0" applyNumberFormat="1" applyFont="1" applyBorder="1" applyAlignment="1">
      <alignment horizontal="center" vertical="center" shrinkToFit="1"/>
    </xf>
    <xf numFmtId="0" fontId="6" fillId="0" borderId="59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49" fontId="6" fillId="0" borderId="35" xfId="0" applyNumberFormat="1" applyFont="1" applyFill="1" applyBorder="1" applyAlignment="1">
      <alignment horizontal="center" vertical="center" shrinkToFit="1"/>
    </xf>
    <xf numFmtId="0" fontId="6" fillId="0" borderId="72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35" xfId="0" applyFont="1" applyBorder="1"/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left" vertical="center"/>
    </xf>
    <xf numFmtId="0" fontId="20" fillId="0" borderId="18" xfId="0" applyFont="1" applyFill="1" applyBorder="1" applyAlignment="1">
      <alignment vertical="center" wrapText="1"/>
    </xf>
    <xf numFmtId="0" fontId="20" fillId="0" borderId="18" xfId="0" applyFont="1" applyBorder="1"/>
    <xf numFmtId="0" fontId="6" fillId="0" borderId="60" xfId="0" applyFont="1" applyFill="1" applyBorder="1" applyAlignment="1">
      <alignment horizontal="left" vertical="center"/>
    </xf>
    <xf numFmtId="49" fontId="6" fillId="0" borderId="66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7" borderId="76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vertical="center"/>
    </xf>
    <xf numFmtId="0" fontId="20" fillId="0" borderId="17" xfId="0" applyFont="1" applyBorder="1"/>
    <xf numFmtId="0" fontId="20" fillId="0" borderId="17" xfId="0" applyFont="1" applyFill="1" applyBorder="1"/>
    <xf numFmtId="0" fontId="6" fillId="0" borderId="45" xfId="0" applyFont="1" applyBorder="1" applyAlignment="1">
      <alignment horizontal="left" vertical="center"/>
    </xf>
    <xf numFmtId="0" fontId="12" fillId="0" borderId="5" xfId="0" applyFont="1" applyFill="1" applyBorder="1"/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/>
    <xf numFmtId="0" fontId="20" fillId="0" borderId="13" xfId="0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32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43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vertical="center"/>
    </xf>
    <xf numFmtId="0" fontId="20" fillId="0" borderId="43" xfId="0" applyFont="1" applyFill="1" applyBorder="1" applyAlignment="1">
      <alignment vertical="center"/>
    </xf>
    <xf numFmtId="0" fontId="21" fillId="7" borderId="5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vertical="center"/>
    </xf>
    <xf numFmtId="0" fontId="20" fillId="0" borderId="9" xfId="0" applyFont="1" applyFill="1" applyBorder="1" applyAlignment="1">
      <alignment horizontal="center" vertical="center"/>
    </xf>
    <xf numFmtId="1" fontId="21" fillId="7" borderId="22" xfId="0" applyNumberFormat="1" applyFont="1" applyFill="1" applyBorder="1" applyAlignment="1">
      <alignment horizontal="center" vertical="center"/>
    </xf>
    <xf numFmtId="1" fontId="21" fillId="7" borderId="26" xfId="0" applyNumberFormat="1" applyFont="1" applyFill="1" applyBorder="1" applyAlignment="1" applyProtection="1">
      <alignment horizontal="center" vertical="center"/>
    </xf>
    <xf numFmtId="0" fontId="20" fillId="0" borderId="10" xfId="0" applyFont="1" applyFill="1" applyBorder="1"/>
    <xf numFmtId="0" fontId="20" fillId="0" borderId="43" xfId="0" applyFont="1" applyFill="1" applyBorder="1"/>
    <xf numFmtId="0" fontId="20" fillId="0" borderId="6" xfId="0" applyFont="1" applyFill="1" applyBorder="1"/>
    <xf numFmtId="0" fontId="20" fillId="0" borderId="11" xfId="0" applyFont="1" applyFill="1" applyBorder="1"/>
    <xf numFmtId="0" fontId="6" fillId="0" borderId="73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17" fillId="0" borderId="0" xfId="0" applyFont="1" applyFill="1" applyAlignment="1"/>
    <xf numFmtId="0" fontId="19" fillId="0" borderId="0" xfId="0" applyFont="1" applyFill="1" applyBorder="1"/>
    <xf numFmtId="0" fontId="19" fillId="0" borderId="0" xfId="0" applyFont="1"/>
    <xf numFmtId="0" fontId="11" fillId="0" borderId="0" xfId="0" applyFont="1" applyFill="1" applyBorder="1"/>
    <xf numFmtId="0" fontId="20" fillId="0" borderId="64" xfId="0" applyFont="1" applyFill="1" applyBorder="1" applyAlignment="1">
      <alignment vertical="center"/>
    </xf>
    <xf numFmtId="0" fontId="20" fillId="0" borderId="31" xfId="0" applyFont="1" applyFill="1" applyBorder="1" applyAlignment="1">
      <alignment vertical="center" wrapText="1"/>
    </xf>
    <xf numFmtId="0" fontId="20" fillId="0" borderId="32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20" fillId="0" borderId="34" xfId="0" applyFont="1" applyFill="1" applyBorder="1" applyAlignment="1">
      <alignment vertical="center"/>
    </xf>
    <xf numFmtId="0" fontId="20" fillId="0" borderId="37" xfId="0" applyFont="1" applyFill="1" applyBorder="1" applyAlignment="1">
      <alignment horizontal="left" vertical="center"/>
    </xf>
    <xf numFmtId="0" fontId="20" fillId="0" borderId="74" xfId="0" applyFont="1" applyFill="1" applyBorder="1" applyAlignment="1">
      <alignment horizontal="left" vertical="center"/>
    </xf>
    <xf numFmtId="0" fontId="20" fillId="0" borderId="47" xfId="0" applyFont="1" applyFill="1" applyBorder="1" applyAlignment="1">
      <alignment vertical="center"/>
    </xf>
    <xf numFmtId="0" fontId="20" fillId="0" borderId="60" xfId="0" applyFont="1" applyFill="1" applyBorder="1" applyAlignment="1">
      <alignment vertical="center"/>
    </xf>
    <xf numFmtId="0" fontId="20" fillId="0" borderId="42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horizontal="left" vertical="center"/>
    </xf>
    <xf numFmtId="0" fontId="20" fillId="0" borderId="18" xfId="0" applyFont="1" applyFill="1" applyBorder="1"/>
    <xf numFmtId="0" fontId="20" fillId="0" borderId="31" xfId="0" applyFont="1" applyBorder="1"/>
    <xf numFmtId="0" fontId="20" fillId="0" borderId="16" xfId="0" applyFont="1" applyFill="1" applyBorder="1"/>
    <xf numFmtId="0" fontId="20" fillId="0" borderId="16" xfId="0" applyFont="1" applyFill="1" applyBorder="1" applyAlignment="1">
      <alignment vertical="center" wrapText="1"/>
    </xf>
    <xf numFmtId="0" fontId="20" fillId="0" borderId="37" xfId="0" applyFont="1" applyBorder="1"/>
    <xf numFmtId="0" fontId="20" fillId="0" borderId="38" xfId="0" applyFont="1" applyBorder="1"/>
    <xf numFmtId="0" fontId="6" fillId="0" borderId="75" xfId="0" applyFont="1" applyBorder="1"/>
    <xf numFmtId="0" fontId="20" fillId="0" borderId="41" xfId="0" applyFont="1" applyFill="1" applyBorder="1"/>
    <xf numFmtId="0" fontId="20" fillId="0" borderId="38" xfId="0" applyFont="1" applyBorder="1" applyAlignment="1">
      <alignment horizontal="left" vertical="center"/>
    </xf>
    <xf numFmtId="0" fontId="20" fillId="0" borderId="41" xfId="0" applyFont="1" applyBorder="1"/>
    <xf numFmtId="0" fontId="20" fillId="0" borderId="66" xfId="0" applyFont="1" applyBorder="1"/>
    <xf numFmtId="0" fontId="6" fillId="0" borderId="75" xfId="0" applyFont="1" applyFill="1" applyBorder="1" applyAlignment="1">
      <alignment wrapText="1"/>
    </xf>
    <xf numFmtId="0" fontId="6" fillId="7" borderId="77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" fillId="7" borderId="50" xfId="0" applyFont="1" applyFill="1" applyBorder="1" applyAlignment="1">
      <alignment horizontal="center" vertical="center"/>
    </xf>
    <xf numFmtId="0" fontId="1" fillId="7" borderId="48" xfId="0" applyFont="1" applyFill="1" applyBorder="1" applyAlignment="1">
      <alignment horizontal="center" vertical="center"/>
    </xf>
    <xf numFmtId="0" fontId="1" fillId="7" borderId="61" xfId="0" applyFont="1" applyFill="1" applyBorder="1" applyAlignment="1">
      <alignment horizontal="center" vertical="center"/>
    </xf>
    <xf numFmtId="0" fontId="1" fillId="8" borderId="50" xfId="0" applyFont="1" applyFill="1" applyBorder="1" applyAlignment="1">
      <alignment horizontal="center" vertical="center"/>
    </xf>
    <xf numFmtId="0" fontId="6" fillId="0" borderId="51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3" xfId="0" applyFont="1" applyBorder="1" applyAlignment="1">
      <alignment horizontal="left" vertical="center"/>
    </xf>
    <xf numFmtId="0" fontId="1" fillId="2" borderId="50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vertical="center"/>
    </xf>
    <xf numFmtId="0" fontId="20" fillId="0" borderId="38" xfId="0" applyFont="1" applyFill="1" applyBorder="1" applyAlignment="1">
      <alignment vertical="center"/>
    </xf>
    <xf numFmtId="0" fontId="27" fillId="0" borderId="16" xfId="0" applyFont="1" applyFill="1" applyBorder="1" applyAlignment="1">
      <alignment horizontal="left" vertical="center" shrinkToFit="1"/>
    </xf>
    <xf numFmtId="0" fontId="27" fillId="0" borderId="29" xfId="0" applyFont="1" applyFill="1" applyBorder="1" applyAlignment="1">
      <alignment horizontal="left" vertical="center" shrinkToFit="1"/>
    </xf>
    <xf numFmtId="0" fontId="20" fillId="0" borderId="75" xfId="0" applyFont="1" applyFill="1" applyBorder="1" applyAlignment="1">
      <alignment vertical="center"/>
    </xf>
    <xf numFmtId="0" fontId="20" fillId="0" borderId="74" xfId="0" applyFont="1" applyFill="1" applyBorder="1" applyAlignment="1">
      <alignment vertical="center"/>
    </xf>
    <xf numFmtId="0" fontId="27" fillId="0" borderId="17" xfId="0" applyFont="1" applyFill="1" applyBorder="1" applyAlignment="1">
      <alignment vertical="center"/>
    </xf>
    <xf numFmtId="0" fontId="6" fillId="0" borderId="63" xfId="0" applyFont="1" applyFill="1" applyBorder="1" applyAlignment="1">
      <alignment horizontal="left" vertical="center" shrinkToFit="1"/>
    </xf>
    <xf numFmtId="0" fontId="6" fillId="0" borderId="39" xfId="0" applyFont="1" applyBorder="1" applyAlignment="1">
      <alignment vertical="center" shrinkToFit="1"/>
    </xf>
    <xf numFmtId="0" fontId="6" fillId="0" borderId="61" xfId="0" applyFont="1" applyBorder="1" applyAlignment="1">
      <alignment vertical="center" shrinkToFit="1"/>
    </xf>
    <xf numFmtId="0" fontId="6" fillId="11" borderId="18" xfId="0" applyFont="1" applyFill="1" applyBorder="1" applyAlignment="1">
      <alignment vertical="center"/>
    </xf>
    <xf numFmtId="0" fontId="6" fillId="11" borderId="16" xfId="0" applyFont="1" applyFill="1" applyBorder="1"/>
    <xf numFmtId="0" fontId="6" fillId="11" borderId="31" xfId="0" applyFont="1" applyFill="1" applyBorder="1" applyAlignment="1">
      <alignment vertical="center" wrapText="1"/>
    </xf>
    <xf numFmtId="0" fontId="6" fillId="11" borderId="31" xfId="0" applyFont="1" applyFill="1" applyBorder="1"/>
    <xf numFmtId="0" fontId="20" fillId="11" borderId="18" xfId="0" applyFont="1" applyFill="1" applyBorder="1"/>
    <xf numFmtId="0" fontId="6" fillId="11" borderId="18" xfId="0" applyFont="1" applyFill="1" applyBorder="1"/>
    <xf numFmtId="0" fontId="20" fillId="11" borderId="31" xfId="0" applyFont="1" applyFill="1" applyBorder="1"/>
    <xf numFmtId="0" fontId="6" fillId="11" borderId="18" xfId="0" applyFont="1" applyFill="1" applyBorder="1" applyAlignment="1">
      <alignment vertical="center" wrapText="1"/>
    </xf>
    <xf numFmtId="0" fontId="6" fillId="11" borderId="16" xfId="0" applyFont="1" applyFill="1" applyBorder="1" applyAlignment="1">
      <alignment vertical="center" wrapText="1"/>
    </xf>
    <xf numFmtId="0" fontId="20" fillId="11" borderId="17" xfId="0" applyFont="1" applyFill="1" applyBorder="1"/>
    <xf numFmtId="0" fontId="6" fillId="11" borderId="29" xfId="0" applyFont="1" applyFill="1" applyBorder="1" applyAlignment="1">
      <alignment horizontal="left" vertical="center"/>
    </xf>
    <xf numFmtId="0" fontId="20" fillId="11" borderId="64" xfId="0" applyFont="1" applyFill="1" applyBorder="1" applyAlignment="1">
      <alignment vertical="center"/>
    </xf>
    <xf numFmtId="0" fontId="6" fillId="11" borderId="14" xfId="0" applyFont="1" applyFill="1" applyBorder="1" applyAlignment="1">
      <alignment horizontal="center" vertical="center"/>
    </xf>
    <xf numFmtId="0" fontId="20" fillId="11" borderId="11" xfId="0" applyFont="1" applyFill="1" applyBorder="1" applyAlignment="1">
      <alignment horizontal="center" vertical="center"/>
    </xf>
    <xf numFmtId="0" fontId="12" fillId="5" borderId="37" xfId="0" applyFont="1" applyFill="1" applyBorder="1" applyAlignment="1">
      <alignment vertical="center"/>
    </xf>
    <xf numFmtId="0" fontId="12" fillId="0" borderId="38" xfId="0" applyFont="1" applyFill="1" applyBorder="1" applyAlignment="1">
      <alignment vertical="center"/>
    </xf>
    <xf numFmtId="0" fontId="12" fillId="5" borderId="74" xfId="0" applyFont="1" applyFill="1" applyBorder="1" applyAlignment="1">
      <alignment horizontal="left" vertical="center"/>
    </xf>
    <xf numFmtId="0" fontId="27" fillId="0" borderId="18" xfId="0" applyFont="1" applyFill="1" applyBorder="1" applyAlignment="1">
      <alignment horizontal="left" vertical="center" shrinkToFit="1"/>
    </xf>
    <xf numFmtId="0" fontId="20" fillId="11" borderId="31" xfId="0" applyFont="1" applyFill="1" applyBorder="1" applyAlignment="1">
      <alignment vertical="center"/>
    </xf>
    <xf numFmtId="0" fontId="1" fillId="7" borderId="53" xfId="0" applyFont="1" applyFill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 shrinkToFit="1"/>
    </xf>
    <xf numFmtId="0" fontId="10" fillId="4" borderId="22" xfId="0" applyFont="1" applyFill="1" applyBorder="1" applyAlignment="1">
      <alignment vertical="center"/>
    </xf>
    <xf numFmtId="0" fontId="10" fillId="4" borderId="50" xfId="0" applyFont="1" applyFill="1" applyBorder="1" applyAlignment="1">
      <alignment vertical="center"/>
    </xf>
    <xf numFmtId="0" fontId="11" fillId="4" borderId="50" xfId="0" applyFont="1" applyFill="1" applyBorder="1" applyAlignment="1"/>
    <xf numFmtId="0" fontId="10" fillId="4" borderId="48" xfId="0" applyFont="1" applyFill="1" applyBorder="1" applyAlignment="1">
      <alignment vertical="center"/>
    </xf>
    <xf numFmtId="0" fontId="10" fillId="4" borderId="47" xfId="0" applyFont="1" applyFill="1" applyBorder="1" applyAlignment="1">
      <alignment vertical="center"/>
    </xf>
    <xf numFmtId="0" fontId="6" fillId="4" borderId="67" xfId="0" applyFont="1" applyFill="1" applyBorder="1" applyAlignment="1">
      <alignment vertical="center"/>
    </xf>
    <xf numFmtId="0" fontId="6" fillId="4" borderId="68" xfId="0" applyFont="1" applyFill="1" applyBorder="1" applyAlignment="1">
      <alignment vertical="center"/>
    </xf>
    <xf numFmtId="0" fontId="23" fillId="4" borderId="22" xfId="0" applyFont="1" applyFill="1" applyBorder="1" applyAlignment="1">
      <alignment vertical="center"/>
    </xf>
    <xf numFmtId="0" fontId="23" fillId="4" borderId="50" xfId="0" applyFont="1" applyFill="1" applyBorder="1" applyAlignment="1">
      <alignment vertical="center"/>
    </xf>
    <xf numFmtId="0" fontId="23" fillId="4" borderId="48" xfId="0" applyFont="1" applyFill="1" applyBorder="1" applyAlignment="1">
      <alignment vertical="center"/>
    </xf>
    <xf numFmtId="0" fontId="24" fillId="4" borderId="50" xfId="0" applyFont="1" applyFill="1" applyBorder="1" applyAlignment="1"/>
    <xf numFmtId="0" fontId="23" fillId="10" borderId="22" xfId="0" applyFont="1" applyFill="1" applyBorder="1" applyAlignment="1">
      <alignment vertical="center"/>
    </xf>
    <xf numFmtId="0" fontId="23" fillId="10" borderId="50" xfId="0" applyFont="1" applyFill="1" applyBorder="1" applyAlignment="1">
      <alignment vertical="center"/>
    </xf>
    <xf numFmtId="0" fontId="23" fillId="10" borderId="48" xfId="0" applyFont="1" applyFill="1" applyBorder="1" applyAlignment="1">
      <alignment vertical="center"/>
    </xf>
    <xf numFmtId="0" fontId="26" fillId="10" borderId="22" xfId="0" applyFont="1" applyFill="1" applyBorder="1" applyAlignment="1">
      <alignment vertical="center"/>
    </xf>
    <xf numFmtId="0" fontId="26" fillId="10" borderId="50" xfId="0" applyFont="1" applyFill="1" applyBorder="1" applyAlignment="1">
      <alignment vertical="center"/>
    </xf>
    <xf numFmtId="0" fontId="26" fillId="10" borderId="48" xfId="0" applyFont="1" applyFill="1" applyBorder="1" applyAlignment="1">
      <alignment vertical="center"/>
    </xf>
    <xf numFmtId="0" fontId="26" fillId="10" borderId="47" xfId="0" applyFont="1" applyFill="1" applyBorder="1" applyAlignment="1">
      <alignment vertical="center"/>
    </xf>
    <xf numFmtId="0" fontId="26" fillId="10" borderId="67" xfId="0" applyFont="1" applyFill="1" applyBorder="1" applyAlignment="1">
      <alignment vertical="center"/>
    </xf>
    <xf numFmtId="0" fontId="26" fillId="10" borderId="68" xfId="0" applyFont="1" applyFill="1" applyBorder="1" applyAlignment="1">
      <alignment vertical="center"/>
    </xf>
    <xf numFmtId="0" fontId="26" fillId="10" borderId="63" xfId="0" applyFont="1" applyFill="1" applyBorder="1" applyAlignment="1">
      <alignment vertical="center"/>
    </xf>
    <xf numFmtId="0" fontId="26" fillId="10" borderId="61" xfId="0" applyFont="1" applyFill="1" applyBorder="1" applyAlignment="1">
      <alignment vertical="center"/>
    </xf>
    <xf numFmtId="0" fontId="26" fillId="10" borderId="62" xfId="0" applyFont="1" applyFill="1" applyBorder="1" applyAlignment="1">
      <alignment vertical="center"/>
    </xf>
    <xf numFmtId="0" fontId="10" fillId="10" borderId="22" xfId="0" applyFont="1" applyFill="1" applyBorder="1" applyAlignment="1">
      <alignment vertical="center"/>
    </xf>
    <xf numFmtId="0" fontId="10" fillId="10" borderId="50" xfId="0" applyFont="1" applyFill="1" applyBorder="1" applyAlignment="1">
      <alignment vertical="center"/>
    </xf>
    <xf numFmtId="0" fontId="10" fillId="10" borderId="48" xfId="0" applyFont="1" applyFill="1" applyBorder="1" applyAlignment="1">
      <alignment vertical="center"/>
    </xf>
    <xf numFmtId="0" fontId="0" fillId="0" borderId="5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" fontId="6" fillId="0" borderId="1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1" fontId="0" fillId="0" borderId="5" xfId="0" applyNumberFormat="1" applyBorder="1"/>
    <xf numFmtId="0" fontId="6" fillId="0" borderId="5" xfId="0" applyFont="1" applyBorder="1"/>
    <xf numFmtId="0" fontId="2" fillId="0" borderId="22" xfId="0" applyFont="1" applyFill="1" applyBorder="1" applyAlignment="1">
      <alignment vertical="center"/>
    </xf>
    <xf numFmtId="0" fontId="2" fillId="0" borderId="50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 applyFill="1"/>
    <xf numFmtId="0" fontId="6" fillId="0" borderId="36" xfId="0" applyFont="1" applyFill="1" applyBorder="1" applyAlignment="1">
      <alignment horizontal="left" vertical="center" shrinkToFit="1"/>
    </xf>
    <xf numFmtId="0" fontId="6" fillId="0" borderId="36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 shrinkToFit="1"/>
    </xf>
    <xf numFmtId="0" fontId="6" fillId="0" borderId="22" xfId="0" applyFont="1" applyFill="1" applyBorder="1" applyAlignment="1">
      <alignment vertical="center"/>
    </xf>
    <xf numFmtId="0" fontId="27" fillId="0" borderId="26" xfId="0" applyFont="1" applyFill="1" applyBorder="1" applyAlignment="1">
      <alignment horizontal="left" vertical="center" shrinkToFit="1"/>
    </xf>
    <xf numFmtId="0" fontId="6" fillId="0" borderId="74" xfId="0" applyFont="1" applyFill="1" applyBorder="1" applyAlignment="1">
      <alignment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Border="1"/>
    <xf numFmtId="0" fontId="22" fillId="0" borderId="0" xfId="0" applyFont="1" applyAlignment="1">
      <alignment vertical="center" wrapText="1"/>
    </xf>
    <xf numFmtId="0" fontId="6" fillId="13" borderId="47" xfId="0" applyFont="1" applyFill="1" applyBorder="1" applyAlignment="1">
      <alignment vertical="center"/>
    </xf>
    <xf numFmtId="0" fontId="6" fillId="13" borderId="67" xfId="0" applyFont="1" applyFill="1" applyBorder="1" applyAlignment="1">
      <alignment vertical="center"/>
    </xf>
    <xf numFmtId="0" fontId="6" fillId="13" borderId="49" xfId="0" applyFont="1" applyFill="1" applyBorder="1" applyAlignment="1">
      <alignment vertical="center"/>
    </xf>
    <xf numFmtId="0" fontId="6" fillId="13" borderId="0" xfId="0" applyFont="1" applyFill="1" applyBorder="1" applyAlignment="1">
      <alignment vertical="center"/>
    </xf>
    <xf numFmtId="0" fontId="6" fillId="13" borderId="63" xfId="0" applyFont="1" applyFill="1" applyBorder="1" applyAlignment="1">
      <alignment vertical="center"/>
    </xf>
    <xf numFmtId="0" fontId="6" fillId="13" borderId="61" xfId="0" applyFont="1" applyFill="1" applyBorder="1" applyAlignment="1">
      <alignment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57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7" borderId="5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 shrinkToFit="1"/>
    </xf>
    <xf numFmtId="49" fontId="5" fillId="0" borderId="34" xfId="0" applyNumberFormat="1" applyFont="1" applyBorder="1" applyAlignment="1">
      <alignment horizontal="center" vertical="center" shrinkToFit="1"/>
    </xf>
    <xf numFmtId="49" fontId="5" fillId="0" borderId="53" xfId="0" applyNumberFormat="1" applyFont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/>
    </xf>
    <xf numFmtId="0" fontId="23" fillId="4" borderId="50" xfId="0" applyFont="1" applyFill="1" applyBorder="1" applyAlignment="1">
      <alignment horizontal="center" vertical="center"/>
    </xf>
    <xf numFmtId="0" fontId="24" fillId="4" borderId="50" xfId="0" applyFont="1" applyFill="1" applyBorder="1" applyAlignment="1">
      <alignment horizontal="center"/>
    </xf>
    <xf numFmtId="0" fontId="23" fillId="4" borderId="48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50" xfId="0" applyFont="1" applyFill="1" applyBorder="1" applyAlignment="1">
      <alignment horizontal="center" vertical="center"/>
    </xf>
    <xf numFmtId="0" fontId="16" fillId="3" borderId="61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 vertical="center"/>
    </xf>
    <xf numFmtId="0" fontId="16" fillId="4" borderId="67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16" fillId="4" borderId="68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horizontal="center"/>
    </xf>
    <xf numFmtId="0" fontId="23" fillId="4" borderId="50" xfId="0" applyFont="1" applyFill="1" applyBorder="1" applyAlignment="1">
      <alignment horizontal="center"/>
    </xf>
    <xf numFmtId="0" fontId="23" fillId="4" borderId="67" xfId="0" applyFont="1" applyFill="1" applyBorder="1" applyAlignment="1">
      <alignment horizontal="center"/>
    </xf>
    <xf numFmtId="0" fontId="23" fillId="4" borderId="48" xfId="0" applyFont="1" applyFill="1" applyBorder="1" applyAlignment="1">
      <alignment horizontal="center"/>
    </xf>
    <xf numFmtId="0" fontId="1" fillId="7" borderId="48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/>
    </xf>
    <xf numFmtId="0" fontId="16" fillId="4" borderId="48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/>
    </xf>
    <xf numFmtId="0" fontId="10" fillId="4" borderId="50" xfId="0" applyFont="1" applyFill="1" applyBorder="1" applyAlignment="1">
      <alignment horizontal="center" vertical="center"/>
    </xf>
    <xf numFmtId="0" fontId="11" fillId="4" borderId="50" xfId="0" applyFont="1" applyFill="1" applyBorder="1" applyAlignment="1">
      <alignment horizontal="center"/>
    </xf>
    <xf numFmtId="0" fontId="11" fillId="4" borderId="67" xfId="0" applyFont="1" applyFill="1" applyBorder="1" applyAlignment="1">
      <alignment horizontal="center"/>
    </xf>
    <xf numFmtId="0" fontId="10" fillId="4" borderId="67" xfId="0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" fillId="7" borderId="61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8" borderId="50" xfId="0" applyFont="1" applyFill="1" applyBorder="1" applyAlignment="1">
      <alignment horizontal="center" vertical="center"/>
    </xf>
    <xf numFmtId="0" fontId="16" fillId="9" borderId="22" xfId="0" applyFont="1" applyFill="1" applyBorder="1" applyAlignment="1">
      <alignment horizontal="center" vertical="center"/>
    </xf>
    <xf numFmtId="0" fontId="16" fillId="9" borderId="67" xfId="0" applyFont="1" applyFill="1" applyBorder="1" applyAlignment="1">
      <alignment horizontal="center" vertical="center"/>
    </xf>
    <xf numFmtId="0" fontId="16" fillId="9" borderId="50" xfId="0" applyFont="1" applyFill="1" applyBorder="1" applyAlignment="1">
      <alignment horizontal="center" vertical="center"/>
    </xf>
    <xf numFmtId="0" fontId="16" fillId="9" borderId="61" xfId="0" applyFont="1" applyFill="1" applyBorder="1" applyAlignment="1">
      <alignment horizontal="center" vertical="center"/>
    </xf>
    <xf numFmtId="0" fontId="16" fillId="9" borderId="48" xfId="0" applyFont="1" applyFill="1" applyBorder="1" applyAlignment="1">
      <alignment horizontal="center" vertical="center"/>
    </xf>
    <xf numFmtId="0" fontId="18" fillId="4" borderId="22" xfId="0" applyFont="1" applyFill="1" applyBorder="1" applyAlignment="1">
      <alignment horizontal="center" vertical="center"/>
    </xf>
    <xf numFmtId="0" fontId="18" fillId="4" borderId="50" xfId="0" applyFont="1" applyFill="1" applyBorder="1" applyAlignment="1">
      <alignment horizontal="center" vertical="center"/>
    </xf>
    <xf numFmtId="0" fontId="18" fillId="4" borderId="61" xfId="0" applyFont="1" applyFill="1" applyBorder="1" applyAlignment="1">
      <alignment horizontal="center" vertical="center"/>
    </xf>
    <xf numFmtId="0" fontId="19" fillId="4" borderId="50" xfId="0" applyFont="1" applyFill="1" applyBorder="1" applyAlignment="1">
      <alignment horizontal="center"/>
    </xf>
    <xf numFmtId="0" fontId="18" fillId="4" borderId="48" xfId="0" applyFont="1" applyFill="1" applyBorder="1" applyAlignment="1">
      <alignment horizontal="center" vertical="center"/>
    </xf>
    <xf numFmtId="0" fontId="21" fillId="9" borderId="22" xfId="0" applyFont="1" applyFill="1" applyBorder="1" applyAlignment="1">
      <alignment horizontal="center" vertical="center"/>
    </xf>
    <xf numFmtId="0" fontId="21" fillId="9" borderId="50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29" fillId="11" borderId="80" xfId="3" applyFont="1" applyFill="1" applyBorder="1" applyAlignment="1">
      <alignment vertical="center" wrapText="1"/>
    </xf>
    <xf numFmtId="0" fontId="6" fillId="0" borderId="38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6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20" fillId="0" borderId="34" xfId="0" applyFont="1" applyFill="1" applyBorder="1"/>
    <xf numFmtId="0" fontId="6" fillId="0" borderId="16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left"/>
    </xf>
  </cellXfs>
  <cellStyles count="4">
    <cellStyle name="Bevitel" xfId="3" builtinId="20"/>
    <cellStyle name="Jó" xfId="1" builtinId="26"/>
    <cellStyle name="Normál" xfId="0" builtinId="0"/>
    <cellStyle name="Normál 2" xfId="2"/>
  </cellStyles>
  <dxfs count="0"/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ovacs.bernadett" refreshedDate="43399.809850578706" createdVersion="3" refreshedVersion="3" minRefreshableVersion="3" recordCount="79">
  <cacheSource type="worksheet">
    <worksheetSource ref="A1:J80" sheet="Munka1"/>
  </cacheSource>
  <cacheFields count="10">
    <cacheField name="szak" numFmtId="0">
      <sharedItems/>
    </cacheField>
    <cacheField name="modul" numFmtId="0">
      <sharedItems/>
    </cacheField>
    <cacheField name="kurzuskód" numFmtId="0">
      <sharedItems/>
    </cacheField>
    <cacheField name="kurzusnév" numFmtId="0">
      <sharedItems containsMixedTypes="1" containsNumber="1" containsInteger="1" minValue="0" maxValue="0" count="49">
        <n v="0"/>
        <s v="Kommunikációs ismeretek"/>
        <s v="Bevezetés az informatikába"/>
        <s v="A társadalomkutatás módszerei és statisztika"/>
        <s v="Szaknyelvi előkészítő"/>
        <s v="Szakmai idegen nyelv 1"/>
        <s v="Szakmai idegen nyelv 2"/>
        <s v="Szakmai idegen nyelv 3"/>
        <s v="Szaknyelvi szigorlat"/>
        <s v="English for International Studies"/>
        <s v="Fachsprache der Internationalen Studien"/>
        <s v="Le français des relations internationales"/>
        <s v="Lenguaje específico de las relaciones internacionales"/>
        <s v="Язык международных отношений"/>
        <s v="Filozófia és etika"/>
        <s v="Szociálpszichológia"/>
        <s v="Szociológia  "/>
        <s v="Mikroökonómia"/>
        <s v="Makroökonómia"/>
        <s v="Újkori egyetemes történet"/>
        <s v="Társadalom- és gazdaságtörténet"/>
        <s v="A politikatudomány alapjai"/>
        <s v="Jogi ismeretek"/>
        <s v="Nemzetközi kapcsolatok története napjainkig"/>
        <s v="Nemzetközi szervezetek és intézmények 1945-től"/>
        <s v="Nemzetközi tanulmányok elmélete és módszertana"/>
        <s v="Kül- és biztonságpolitika"/>
        <s v="Nemzetközi jog"/>
        <s v="Nemzetközi gazdaságtan"/>
        <s v="Környezetgazdaságtan és fenntarthatóság"/>
        <s v="Regionális és helyi politika"/>
        <s v="Regionális gazdaságtan"/>
        <s v="Összehasonlító civilizációtörténet"/>
        <s v="Szovjet-orosz tanulmányok"/>
        <s v="Amerika tanulmányok"/>
        <s v="Közép-Európa tanulmányok"/>
        <s v="Latin Amerikai civilizációk"/>
        <s v="British Civilization"/>
        <s v="Civilización Ibero-Hispánica"/>
        <s v="Civilisation Française"/>
        <s v="Landeskunde der deutschsprachigen Länder"/>
        <s v="Русская цивилизация – страноведение"/>
        <s v="Az európai integráció története"/>
        <s v="Az Európai Unió intézményrendszere és döntéshozatali mechanizmusa"/>
        <s v="Pályázatírási ismeretek az EU-ban"/>
        <s v="Üzleti kommunikáció"/>
        <s v="Nemzetközi protokoll"/>
        <s v="Kultúrdiplomácia"/>
        <s v="Vezetés-szervezés"/>
      </sharedItems>
    </cacheField>
    <cacheField name="féléve" numFmtId="0">
      <sharedItems containsSemiMixedTypes="0" containsString="0" containsNumber="1" containsInteger="1" minValue="1" maxValue="6"/>
    </cacheField>
    <cacheField name="óraszáma (EA)" numFmtId="0">
      <sharedItems containsSemiMixedTypes="0" containsString="0" containsNumber="1" containsInteger="1" minValue="0" maxValue="34"/>
    </cacheField>
    <cacheField name="óraszáma(sz)" numFmtId="0">
      <sharedItems containsSemiMixedTypes="0" containsString="0" containsNumber="1" containsInteger="1" minValue="0" maxValue="18"/>
    </cacheField>
    <cacheField name="kreditértéke" numFmtId="0">
      <sharedItems containsSemiMixedTypes="0" containsString="0" containsNumber="1" containsInteger="1" minValue="0" maxValue="63"/>
    </cacheField>
    <cacheField name="tf oktatója" numFmtId="0">
      <sharedItems containsMixedTypes="1" containsNumber="1" containsInteger="1" minValue="0" maxValue="0" count="22">
        <n v="0"/>
        <s v="Barkóczy László"/>
        <s v="Nagy Enikő "/>
        <s v="Molnár Gábor "/>
        <s v="Kusz Viktória"/>
        <s v="Fekete Lilla Sára "/>
        <s v="Bács Gábor "/>
        <s v="Horváth Gyula "/>
        <s v="Kolontári Attila  "/>
        <s v="Parádi-Dolgos Anett "/>
        <s v="Tóth Gergely"/>
        <s v="Bertalan Péter "/>
        <s v="Szávai Ferenc "/>
        <s v="Moizs Attila"/>
        <s v="Koponicsné  Györke Diána"/>
        <s v="Gál Zoltán "/>
        <s v="Kerekes Sándor "/>
        <s v="Mezei Cecília"/>
        <s v="Seres Attila "/>
        <s v="Bánkuti Gyöngyi"/>
        <s v="Berke Szilárd "/>
        <s v="Walter Virág "/>
      </sharedItems>
    </cacheField>
    <cacheField name="intézete" numFmtId="0">
      <sharedItems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">
  <r>
    <s v="3BNPSZ18"/>
    <s v="Módszertani alapozó képzés"/>
    <s v="Módszertani alapozó képzés"/>
    <x v="0"/>
    <n v="6"/>
    <n v="0"/>
    <n v="0"/>
    <n v="0"/>
    <x v="0"/>
    <n v="0"/>
  </r>
  <r>
    <s v="3BNPSZ19"/>
    <s v="Kommunikáció és módszertan"/>
    <s v="Kommunikáció és módszertan"/>
    <x v="0"/>
    <n v="6"/>
    <n v="0"/>
    <n v="0"/>
    <n v="0"/>
    <x v="0"/>
    <n v="0"/>
  </r>
  <r>
    <s v="3BNPSZ20"/>
    <s v="3BTTT1KOI00018"/>
    <s v="Kommunikáció és módszertan"/>
    <x v="1"/>
    <n v="1"/>
    <n v="1"/>
    <n v="2"/>
    <n v="4"/>
    <x v="1"/>
    <s v="Társadalomtudományi"/>
  </r>
  <r>
    <s v="3BNPSZ21"/>
    <s v="3BMIT1BAI00017"/>
    <s v="Kommunikáció és módszertan"/>
    <x v="2"/>
    <n v="1"/>
    <n v="0"/>
    <n v="4"/>
    <n v="5"/>
    <x v="2"/>
    <s v="Módszertani Intézet"/>
  </r>
  <r>
    <s v="3BNPSZ22"/>
    <s v="3BTTT1ATM00017"/>
    <s v="Kommunikáció és módszertan"/>
    <x v="3"/>
    <n v="6"/>
    <n v="1"/>
    <n v="4"/>
    <n v="5"/>
    <x v="3"/>
    <s v="Társadalomtudományi"/>
  </r>
  <r>
    <s v="3BNPSZ23"/>
    <s v="Összesen"/>
    <s v="Összesen"/>
    <x v="0"/>
    <n v="1"/>
    <n v="2"/>
    <n v="10"/>
    <n v="14"/>
    <x v="0"/>
    <n v="0"/>
  </r>
  <r>
    <s v="3BNPSZ24"/>
    <s v="Idegen nyelv"/>
    <s v="Idegen nyelv"/>
    <x v="0"/>
    <n v="6"/>
    <n v="0"/>
    <n v="0"/>
    <n v="0"/>
    <x v="0"/>
    <n v="0"/>
  </r>
  <r>
    <s v="3BNPSZ25"/>
    <s v="3BINI1SEL00017"/>
    <s v="Idegen nyelv"/>
    <x v="4"/>
    <n v="1"/>
    <n v="0"/>
    <n v="2"/>
    <n v="0"/>
    <x v="4"/>
    <s v="Idegen Nyelvi Igazgatóság"/>
  </r>
  <r>
    <s v="3BNPSZ26"/>
    <s v="3BINI1SZA00017"/>
    <s v="Idegen nyelv"/>
    <x v="5"/>
    <n v="1"/>
    <n v="0"/>
    <n v="2"/>
    <n v="0"/>
    <x v="4"/>
    <s v="Idegen Nyelvi Igazgatóság"/>
  </r>
  <r>
    <s v="3BNPSZ27"/>
    <s v="3BINI1INY00017"/>
    <s v="Idegen nyelv"/>
    <x v="6"/>
    <n v="6"/>
    <n v="0"/>
    <n v="2"/>
    <n v="0"/>
    <x v="4"/>
    <s v="Idegen Nyelvi Igazgatóság"/>
  </r>
  <r>
    <s v="3BNPSZ28"/>
    <s v="3BINI1IDE00017"/>
    <s v="Idegen nyelv"/>
    <x v="7"/>
    <n v="2"/>
    <n v="0"/>
    <n v="2"/>
    <n v="0"/>
    <x v="4"/>
    <s v="Idegen Nyelvi Igazgatóság"/>
  </r>
  <r>
    <s v="3BNPSZ29"/>
    <s v="3BINI1SZIG00017"/>
    <s v="Idegen nyelv"/>
    <x v="8"/>
    <n v="2"/>
    <n v="0"/>
    <n v="0"/>
    <n v="0"/>
    <x v="4"/>
    <s v="Idegen Nyelvi Igazgatóság"/>
  </r>
  <r>
    <s v="3BNPSZ30"/>
    <s v="Szakmai idegen nyelv (két nyelv választása kötelező)"/>
    <s v="Szakmai idegen nyelv (két nyelv választása kötelező)"/>
    <x v="0"/>
    <n v="6"/>
    <n v="0"/>
    <n v="0"/>
    <n v="0"/>
    <x v="0"/>
    <n v="0"/>
  </r>
  <r>
    <s v="3BNPSZ31"/>
    <s v="3BINI2EFI00017"/>
    <s v="Szakmai idegen nyelv (két nyelv választása kötelező)"/>
    <x v="9"/>
    <n v="2"/>
    <n v="0"/>
    <n v="3"/>
    <n v="4"/>
    <x v="4"/>
    <s v="Idegen Nyelvi Igazgatóság"/>
  </r>
  <r>
    <s v="3BNPSZ32"/>
    <s v="3BINI2FDI00017"/>
    <s v="Szakmai idegen nyelv (két nyelv választása kötelező)"/>
    <x v="10"/>
    <n v="2"/>
    <n v="0"/>
    <n v="3"/>
    <n v="4"/>
    <x v="5"/>
    <s v="Idegen Nyelvi Igazgatóság"/>
  </r>
  <r>
    <s v="3BNPSZ33"/>
    <s v="3BTTT2LFR00017"/>
    <s v="Szakmai idegen nyelv (két nyelv választása kötelező)"/>
    <x v="11"/>
    <n v="2"/>
    <n v="0"/>
    <n v="3"/>
    <n v="4"/>
    <x v="6"/>
    <s v="Társadalomtudományi"/>
  </r>
  <r>
    <s v="3BNPSZ34"/>
    <s v="3BTTT2LEL00017"/>
    <s v="Szakmai idegen nyelv (két nyelv választása kötelező)"/>
    <x v="12"/>
    <n v="2"/>
    <n v="0"/>
    <n v="3"/>
    <n v="4"/>
    <x v="7"/>
    <s v="Társadalomtudományi"/>
  </r>
  <r>
    <s v="3BNPSZ35"/>
    <s v="3BTTT2RMO00017"/>
    <s v="Szakmai idegen nyelv (két nyelv választása kötelező)"/>
    <x v="13"/>
    <n v="2"/>
    <n v="0"/>
    <n v="3"/>
    <n v="4"/>
    <x v="8"/>
    <s v="Társadalomtudományi"/>
  </r>
  <r>
    <s v="3BNPSZ36"/>
    <s v="Összesen"/>
    <s v="Összesen"/>
    <x v="0"/>
    <n v="1"/>
    <n v="0"/>
    <n v="8"/>
    <n v="8"/>
    <x v="0"/>
    <n v="0"/>
  </r>
  <r>
    <s v="3BNPSZ37"/>
    <s v="Modul összesen"/>
    <s v="Modul összesen"/>
    <x v="0"/>
    <n v="1"/>
    <n v="2"/>
    <n v="18"/>
    <n v="22"/>
    <x v="0"/>
    <n v="0"/>
  </r>
  <r>
    <s v="3BNPSZ38"/>
    <s v="Társadalomtudományi alapozó modul"/>
    <s v="Társadalomtudományi alapozó modul"/>
    <x v="0"/>
    <n v="6"/>
    <n v="0"/>
    <n v="0"/>
    <n v="0"/>
    <x v="0"/>
    <n v="0"/>
  </r>
  <r>
    <s v="3BNPSZ39"/>
    <s v="3BTTT1FEE00017"/>
    <s v="Társadalomtudományi alapozó modul"/>
    <x v="14"/>
    <n v="1"/>
    <n v="2"/>
    <n v="1"/>
    <n v="4"/>
    <x v="3"/>
    <s v="Társadalomtudományi"/>
  </r>
  <r>
    <s v="3BNPSZ40"/>
    <s v="3BTTT1SZP00018"/>
    <s v="Társadalomtudományi alapozó modul"/>
    <x v="15"/>
    <n v="1"/>
    <n v="2"/>
    <n v="1"/>
    <n v="4"/>
    <x v="3"/>
    <s v="Társadalomtudományi"/>
  </r>
  <r>
    <s v="3BNPSZ41"/>
    <s v="3BTTT1SZO00017"/>
    <s v="Társadalomtudományi alapozó modul"/>
    <x v="16"/>
    <n v="6"/>
    <n v="2"/>
    <n v="1"/>
    <n v="4"/>
    <x v="3"/>
    <s v="Társadalomtudományi"/>
  </r>
  <r>
    <s v="3BNPSZ42"/>
    <s v="3BPKT1MRK00017"/>
    <s v="Társadalomtudományi alapozó modul"/>
    <x v="17"/>
    <n v="1"/>
    <n v="3"/>
    <n v="0"/>
    <n v="4"/>
    <x v="9"/>
    <s v="Pénzügy és Számvitel Intézet"/>
  </r>
  <r>
    <s v="3BNPSZ43"/>
    <s v="3BPKT1MAR00017"/>
    <s v="Társadalomtudományi alapozó modul"/>
    <x v="18"/>
    <n v="6"/>
    <n v="3"/>
    <n v="0"/>
    <n v="4"/>
    <x v="10"/>
    <s v="Pénzügy és Számvitel Intézet"/>
  </r>
  <r>
    <s v="3BNPSZ44"/>
    <s v="3BTTT1UET00017"/>
    <s v="Társadalomtudományi alapozó modul"/>
    <x v="19"/>
    <n v="1"/>
    <n v="3"/>
    <n v="1"/>
    <n v="5"/>
    <x v="11"/>
    <s v="Társadalomtudományi"/>
  </r>
  <r>
    <s v="3BNPSZ45"/>
    <s v="3BNGK1TEG00017"/>
    <s v="Társadalomtudományi alapozó modul"/>
    <x v="20"/>
    <n v="6"/>
    <n v="3"/>
    <n v="0"/>
    <n v="4"/>
    <x v="12"/>
    <s v="Regionális- és Agrárgazdaságtani Intézet"/>
  </r>
  <r>
    <s v="3BNPSZ46"/>
    <s v="3BTTT1APA00017"/>
    <s v="Társadalomtudományi alapozó modul"/>
    <x v="21"/>
    <n v="1"/>
    <n v="2"/>
    <n v="1"/>
    <n v="4"/>
    <x v="11"/>
    <s v="Társadalomtudományi"/>
  </r>
  <r>
    <s v="3BNPSZ47"/>
    <s v="3BSJT1JOI00017"/>
    <s v="Társadalomtudományi alapozó modul"/>
    <x v="22"/>
    <n v="6"/>
    <n v="3"/>
    <n v="0"/>
    <n v="4"/>
    <x v="13"/>
    <s v="Pénzügy és Számvitel Intézet"/>
  </r>
  <r>
    <s v="3BNPSZ48"/>
    <s v="Modul összesen"/>
    <s v="Modul összesen"/>
    <x v="0"/>
    <n v="1"/>
    <n v="23"/>
    <n v="5"/>
    <n v="37"/>
    <x v="0"/>
    <n v="0"/>
  </r>
  <r>
    <s v="3BNPSZ49"/>
    <s v="Szakmai törzsképzés"/>
    <s v="Szakmai törzsképzés"/>
    <x v="0"/>
    <n v="6"/>
    <n v="0"/>
    <n v="0"/>
    <n v="0"/>
    <x v="0"/>
    <n v="0"/>
  </r>
  <r>
    <s v="3BNPSZ50"/>
    <s v="Nemzetközi kapcsolatok története"/>
    <s v="Nemzetközi kapcsolatok története"/>
    <x v="0"/>
    <n v="6"/>
    <n v="0"/>
    <n v="0"/>
    <n v="0"/>
    <x v="0"/>
    <n v="0"/>
  </r>
  <r>
    <s v="3BNPSZ51"/>
    <s v="3BNGK1NKT00017"/>
    <s v="Nemzetközi kapcsolatok története"/>
    <x v="23"/>
    <n v="6"/>
    <n v="4"/>
    <n v="0"/>
    <n v="5"/>
    <x v="12"/>
    <s v="Regionális- és Agrárgazdaságtani Intézet"/>
  </r>
  <r>
    <s v="3BNPSZ52"/>
    <s v="3BNGK1NSI00017"/>
    <s v="Nemzetközi kapcsolatok története"/>
    <x v="24"/>
    <n v="3"/>
    <n v="3"/>
    <n v="0"/>
    <n v="4"/>
    <x v="14"/>
    <s v="Regionális- és Agrárgazdaságtani Intézet"/>
  </r>
  <r>
    <s v="3BNPSZ53"/>
    <s v="Összesen"/>
    <s v="Összesen"/>
    <x v="0"/>
    <n v="1"/>
    <n v="7"/>
    <n v="0"/>
    <n v="9"/>
    <x v="0"/>
    <n v="0"/>
  </r>
  <r>
    <s v="3BNPSZ54"/>
    <s v="Nemzetközi politika elmélete és gyakorlata"/>
    <s v="Nemzetközi politika elmélete és gyakorlata"/>
    <x v="0"/>
    <n v="6"/>
    <n v="0"/>
    <n v="0"/>
    <n v="0"/>
    <x v="0"/>
    <n v="0"/>
  </r>
  <r>
    <s v="3BNPSZ55"/>
    <s v="3BNGK1NTE00017"/>
    <s v="Nemzetközi politika elmélete és gyakorlata"/>
    <x v="25"/>
    <n v="6"/>
    <n v="2"/>
    <n v="1"/>
    <n v="4"/>
    <x v="12"/>
    <s v="Regionális- és Agrárgazdaságtani Intézet"/>
  </r>
  <r>
    <s v="3BNPSZ56"/>
    <s v="3BNGK1KEB00017"/>
    <s v="Nemzetközi politika elmélete és gyakorlata"/>
    <x v="26"/>
    <n v="3"/>
    <n v="3"/>
    <n v="0"/>
    <n v="4"/>
    <x v="12"/>
    <s v="Regionális- és Agrárgazdaságtani Intézet"/>
  </r>
  <r>
    <s v="3BNPSZ57"/>
    <s v="Összesen"/>
    <s v="Összesen"/>
    <x v="0"/>
    <n v="1"/>
    <n v="5"/>
    <n v="1"/>
    <n v="8"/>
    <x v="0"/>
    <n v="0"/>
  </r>
  <r>
    <s v="3BNPSZ58"/>
    <s v="Nemzetközi jog"/>
    <s v="Nemzetközi jog"/>
    <x v="0"/>
    <n v="6"/>
    <n v="0"/>
    <n v="0"/>
    <n v="0"/>
    <x v="0"/>
    <n v="0"/>
  </r>
  <r>
    <s v="3BNPSZ59"/>
    <s v="3BSJT1NEJ00018"/>
    <s v="Nemzetközi jog"/>
    <x v="27"/>
    <n v="2"/>
    <n v="4"/>
    <n v="0"/>
    <n v="4"/>
    <x v="13"/>
    <s v="Pénzügy és Számvitel Intézet"/>
  </r>
  <r>
    <s v="3BNPSZ60"/>
    <s v="Összesen"/>
    <s v="Összesen"/>
    <x v="0"/>
    <n v="1"/>
    <n v="4"/>
    <n v="0"/>
    <n v="4"/>
    <x v="0"/>
    <n v="0"/>
  </r>
  <r>
    <s v="3BNPSZ61"/>
    <s v="Nemzetközi gazdaságtan"/>
    <s v="Nemzetközi gazdaságtan"/>
    <x v="0"/>
    <n v="6"/>
    <n v="0"/>
    <n v="0"/>
    <n v="0"/>
    <x v="0"/>
    <n v="0"/>
  </r>
  <r>
    <s v="3BNPSZ62"/>
    <s v="3BSJT1NEG00017"/>
    <s v="Nemzetközi gazdaságtan"/>
    <x v="28"/>
    <n v="2"/>
    <n v="4"/>
    <n v="0"/>
    <n v="5"/>
    <x v="15"/>
    <s v="Regionális- és Agrárgazdaságtani Intézet"/>
  </r>
  <r>
    <s v="3BNPSZ63"/>
    <s v="3BRTT1KOF00017"/>
    <s v="Nemzetközi gazdaságtan"/>
    <x v="29"/>
    <n v="5"/>
    <n v="2"/>
    <n v="1"/>
    <n v="4"/>
    <x v="16"/>
    <s v="Regionális- és Agrárgazdaságtani Intézet"/>
  </r>
  <r>
    <s v="3BNPSZ64"/>
    <s v="Összesen"/>
    <s v="Összesen"/>
    <x v="0"/>
    <n v="1"/>
    <n v="6"/>
    <n v="1"/>
    <n v="9"/>
    <x v="0"/>
    <n v="0"/>
  </r>
  <r>
    <s v="3BNPSZ65"/>
    <s v="Regionális-civilizációs tanulmányok"/>
    <s v="Regionális-civilizációs tanulmányok"/>
    <x v="0"/>
    <n v="6"/>
    <n v="0"/>
    <n v="0"/>
    <n v="0"/>
    <x v="0"/>
    <n v="0"/>
  </r>
  <r>
    <s v="3BNPSZ66"/>
    <s v="Magyar nyelvű regionális-civilizációs tanulmányok (két tárgy választása kötelező)"/>
    <s v="Magyar nyelvű regionális-civilizációs tanulmányok (két tárgy választása kötelező)"/>
    <x v="0"/>
    <n v="6"/>
    <n v="0"/>
    <n v="0"/>
    <n v="0"/>
    <x v="0"/>
    <n v="0"/>
  </r>
  <r>
    <s v="3BNPSZ67"/>
    <s v="3BTTT2RHP00017"/>
    <s v="Magyar nyelvű regionális-civilizációs tanulmányok (két tárgy választása kötelező)"/>
    <x v="30"/>
    <n v="3"/>
    <n v="2"/>
    <n v="1"/>
    <n v="4"/>
    <x v="17"/>
    <s v="Regionális- és Agrárgazdaságtani Intézet"/>
  </r>
  <r>
    <s v="3BNPSZ68"/>
    <s v="3BRTS2RGA00017"/>
    <s v="Magyar nyelvű regionális-civilizációs tanulmányok (két tárgy választása kötelező)"/>
    <x v="31"/>
    <n v="2"/>
    <n v="4"/>
    <n v="0"/>
    <n v="4"/>
    <x v="15"/>
    <s v="Regionális- és Agrárgazdaságtani Intézet"/>
  </r>
  <r>
    <s v="3BNPSZ69"/>
    <s v="3BTTT2OCI00017"/>
    <s v="Magyar nyelvű regionális-civilizációs tanulmányok (két tárgy választása kötelező)"/>
    <x v="32"/>
    <n v="2"/>
    <n v="2"/>
    <n v="1"/>
    <n v="4"/>
    <x v="12"/>
    <s v="Regionális- és Agrárgazdaságtani Intézet"/>
  </r>
  <r>
    <s v="3BNPSZ70"/>
    <s v="3BTTT2SOT00018"/>
    <s v="Magyar nyelvű regionális-civilizációs tanulmányok (két tárgy választása kötelező)"/>
    <x v="33"/>
    <n v="3"/>
    <n v="2"/>
    <n v="1"/>
    <n v="4"/>
    <x v="8"/>
    <s v="Társadalomtudományi"/>
  </r>
  <r>
    <s v="3BNPSZ71"/>
    <s v="3BTTT2AMT00018"/>
    <s v="Magyar nyelvű regionális-civilizációs tanulmányok (két tárgy választása kötelező)"/>
    <x v="34"/>
    <n v="3"/>
    <n v="2"/>
    <n v="1"/>
    <n v="4"/>
    <x v="6"/>
    <s v="Társadalomtudományi"/>
  </r>
  <r>
    <s v="3BNPSZ72"/>
    <s v="3BTTT2KET00018"/>
    <s v="Magyar nyelvű regionális-civilizációs tanulmányok (két tárgy választása kötelező)"/>
    <x v="35"/>
    <n v="3"/>
    <n v="2"/>
    <n v="1"/>
    <n v="4"/>
    <x v="18"/>
    <s v="Társadalomtudományi"/>
  </r>
  <r>
    <s v="3BNPSZ73"/>
    <s v="3BTTT2LAC00018"/>
    <s v="Magyar nyelvű regionális-civilizációs tanulmányok (két tárgy választása kötelező)"/>
    <x v="36"/>
    <n v="3"/>
    <n v="2"/>
    <n v="1"/>
    <n v="4"/>
    <x v="7"/>
    <s v="Társadalomtudományi"/>
  </r>
  <r>
    <s v="3BNPSZ74"/>
    <s v="Összesen"/>
    <s v="Összesen"/>
    <x v="0"/>
    <n v="1"/>
    <n v="4"/>
    <n v="2"/>
    <n v="8"/>
    <x v="0"/>
    <n v="0"/>
  </r>
  <r>
    <s v="3BNPSZ75"/>
    <s v="Idegen nyelvű civilzációs tanulmányok (egy tárgy választása kötelező)"/>
    <s v="Idegen nyelvű civilzációs tanulmányok (egy tárgy választása kötelező)"/>
    <x v="0"/>
    <n v="6"/>
    <n v="0"/>
    <n v="0"/>
    <n v="0"/>
    <x v="0"/>
    <n v="0"/>
  </r>
  <r>
    <s v="3BNPSZ76"/>
    <s v="3BTTT2BIC00018"/>
    <s v="Idegen nyelvű civilzációs tanulmányok (egy tárgy választása kötelező)"/>
    <x v="37"/>
    <n v="3"/>
    <n v="0"/>
    <n v="3"/>
    <n v="4"/>
    <x v="6"/>
    <s v="Társadalomtudományi"/>
  </r>
  <r>
    <s v="3BNPSZ77"/>
    <s v="3BTTT2CIH00018"/>
    <s v="Idegen nyelvű civilzációs tanulmányok (egy tárgy választása kötelező)"/>
    <x v="38"/>
    <n v="3"/>
    <n v="0"/>
    <n v="3"/>
    <n v="4"/>
    <x v="7"/>
    <s v="Társadalomtudományi"/>
  </r>
  <r>
    <s v="3BNPSZ78"/>
    <s v="3BTTT2CIF00018"/>
    <s v="Idegen nyelvű civilzációs tanulmányok (egy tárgy választása kötelező)"/>
    <x v="39"/>
    <n v="3"/>
    <n v="0"/>
    <n v="3"/>
    <n v="4"/>
    <x v="6"/>
    <s v="Társadalomtudományi"/>
  </r>
  <r>
    <s v="3BNPSZ79"/>
    <s v="3BINI2LKD00018"/>
    <s v="Idegen nyelvű civilzációs tanulmányok (egy tárgy választása kötelező)"/>
    <x v="40"/>
    <n v="3"/>
    <n v="0"/>
    <n v="3"/>
    <n v="4"/>
    <x v="5"/>
    <s v="Idegen Nyelvi Igazgatóság"/>
  </r>
  <r>
    <s v="3BNPSZ80"/>
    <s v="3BTTT2PUC00018"/>
    <s v="Idegen nyelvű civilzációs tanulmányok (egy tárgy választása kötelező)"/>
    <x v="41"/>
    <n v="3"/>
    <n v="0"/>
    <n v="3"/>
    <n v="4"/>
    <x v="8"/>
    <s v="Társadalomtudományi"/>
  </r>
  <r>
    <s v="3BNPSZ81"/>
    <s v="Összesen"/>
    <s v="Összesen"/>
    <x v="0"/>
    <n v="1"/>
    <n v="0"/>
    <n v="3"/>
    <n v="4"/>
    <x v="0"/>
    <n v="0"/>
  </r>
  <r>
    <s v="3BNPSZ82"/>
    <s v="Európai Unió"/>
    <s v="Európai Unió"/>
    <x v="0"/>
    <n v="6"/>
    <n v="0"/>
    <n v="0"/>
    <n v="0"/>
    <x v="0"/>
    <n v="0"/>
  </r>
  <r>
    <s v="3BNPSZ83"/>
    <s v="3BTTT2AEI00017"/>
    <s v="Európai Unió"/>
    <x v="42"/>
    <n v="2"/>
    <n v="3"/>
    <n v="0"/>
    <n v="4"/>
    <x v="14"/>
    <s v="Regionális- és Agrárgazdaságtani Intézet"/>
  </r>
  <r>
    <s v="3BNPSZ84"/>
    <s v="3BTTT2IDM00018"/>
    <s v="Európai Unió"/>
    <x v="43"/>
    <n v="2"/>
    <n v="3"/>
    <n v="1"/>
    <n v="5"/>
    <x v="14"/>
    <s v="Regionális- és Agrárgazdaságtani Intézet"/>
  </r>
  <r>
    <s v="3BNPSZ85"/>
    <s v="Összesen"/>
    <s v="Összesen"/>
    <x v="0"/>
    <n v="1"/>
    <n v="6"/>
    <n v="1"/>
    <n v="9"/>
    <x v="0"/>
    <n v="0"/>
  </r>
  <r>
    <s v="3BNPSZ86"/>
    <s v="Nemzetközi kapcsolatok gyakorlata"/>
    <s v="Nemzetközi kapcsolatok gyakorlata"/>
    <x v="0"/>
    <n v="6"/>
    <n v="0"/>
    <n v="0"/>
    <n v="0"/>
    <x v="0"/>
    <n v="0"/>
  </r>
  <r>
    <s v="3BNPSZ87"/>
    <s v="Kötelező gyakorlati tárgyak"/>
    <s v="Kötelező gyakorlati tárgyak"/>
    <x v="0"/>
    <n v="6"/>
    <n v="0"/>
    <n v="0"/>
    <n v="0"/>
    <x v="0"/>
    <n v="0"/>
  </r>
  <r>
    <s v="3BNPSZ88"/>
    <s v="3BMIT1PIE00017"/>
    <s v="Kötelező gyakorlati tárgyak"/>
    <x v="44"/>
    <n v="3"/>
    <n v="0"/>
    <n v="3"/>
    <n v="4"/>
    <x v="19"/>
    <s v="Módszertani Intézet"/>
  </r>
  <r>
    <s v="3BNPSZ89"/>
    <s v="3BAMT1UKO00017"/>
    <s v="Kötelező gyakorlati tárgyak"/>
    <x v="45"/>
    <n v="6"/>
    <n v="1"/>
    <n v="2"/>
    <n v="4"/>
    <x v="20"/>
    <s v="Marketing és Menedzsment Intézet"/>
  </r>
  <r>
    <s v="3BNPSZ90"/>
    <s v="Kötelezően választható gyakorlati tárgyak (egy tárgy választása kötelező)"/>
    <s v="Kötelezően választható gyakorlati tárgyak (egy tárgy választása kötelező)"/>
    <x v="0"/>
    <n v="6"/>
    <n v="0"/>
    <n v="0"/>
    <n v="0"/>
    <x v="0"/>
    <n v="0"/>
  </r>
  <r>
    <s v="3BNPSZ91"/>
    <s v="3BAMT2NPR00017"/>
    <s v="Kötelezően választható gyakorlati tárgyak (egy tárgy választása kötelező)"/>
    <x v="46"/>
    <n v="5"/>
    <n v="1"/>
    <n v="2"/>
    <n v="4"/>
    <x v="21"/>
    <s v="Marketing és Menedzsment Intézet"/>
  </r>
  <r>
    <s v="3BNPSZ92"/>
    <s v="3BAMT2CUD00017"/>
    <s v="Kötelezően választható gyakorlati tárgyak (egy tárgy választása kötelező)"/>
    <x v="47"/>
    <n v="5"/>
    <n v="1"/>
    <n v="2"/>
    <n v="4"/>
    <x v="21"/>
    <s v="Marketing és Menedzsment Intézet"/>
  </r>
  <r>
    <s v="3BNPSZ93"/>
    <s v="3BAMT1VSZ00017"/>
    <s v="Kötelezően választható gyakorlati tárgyak (egy tárgy választása kötelező)"/>
    <x v="48"/>
    <n v="5"/>
    <n v="1"/>
    <n v="2"/>
    <n v="4"/>
    <x v="20"/>
    <s v="Marketing és Menedzsment Intézet"/>
  </r>
  <r>
    <s v="3BNPSZ94"/>
    <s v="Összesen"/>
    <s v="Összesen"/>
    <x v="0"/>
    <n v="1"/>
    <n v="2"/>
    <n v="7"/>
    <n v="12"/>
    <x v="0"/>
    <n v="0"/>
  </r>
  <r>
    <s v="3BNPSZ95"/>
    <s v="Modul összesen"/>
    <s v="Modul összesen"/>
    <x v="0"/>
    <n v="1"/>
    <n v="34"/>
    <n v="15"/>
    <n v="63"/>
    <x v="0"/>
    <n v="0"/>
  </r>
  <r>
    <s v="3BNPSZ96"/>
    <s v="Differenciált szakmai ismeretek - Európa tanulmányok specializáció"/>
    <s v="Differenciált szakmai ismeretek - Európa tanulmányok specializáció"/>
    <x v="0"/>
    <n v="6"/>
    <n v="0"/>
    <n v="0"/>
    <n v="0"/>
    <x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1" cacheId="0" applyNumberFormats="0" applyBorderFormats="0" applyFontFormats="0" applyPatternFormats="0" applyAlignmentFormats="0" applyWidthHeightFormats="1" dataCaption="Értékek" updatedVersion="3" minRefreshableVersion="3" showCalcMbrs="0" useAutoFormatting="1" itemPrintTitles="1" createdVersion="3" indent="0" outline="1" outlineData="1" multipleFieldFilters="0">
  <location ref="A3:B75" firstHeaderRow="1" firstDataRow="1" firstDataCol="1"/>
  <pivotFields count="10">
    <pivotField showAll="0"/>
    <pivotField showAll="0"/>
    <pivotField showAll="0"/>
    <pivotField axis="axisRow" showAll="0">
      <items count="50">
        <item x="0"/>
        <item x="21"/>
        <item x="3"/>
        <item x="34"/>
        <item x="42"/>
        <item x="43"/>
        <item x="2"/>
        <item x="37"/>
        <item x="39"/>
        <item x="38"/>
        <item x="9"/>
        <item x="10"/>
        <item x="22"/>
        <item x="1"/>
        <item x="29"/>
        <item x="35"/>
        <item x="47"/>
        <item x="26"/>
        <item x="40"/>
        <item x="36"/>
        <item x="11"/>
        <item x="18"/>
        <item x="17"/>
        <item x="28"/>
        <item x="27"/>
        <item x="23"/>
        <item x="46"/>
        <item x="24"/>
        <item x="25"/>
        <item x="32"/>
        <item x="44"/>
        <item x="30"/>
        <item x="31"/>
        <item x="5"/>
        <item x="6"/>
        <item x="7"/>
        <item x="8"/>
        <item x="15"/>
        <item x="16"/>
        <item x="33"/>
        <item x="19"/>
        <item x="45"/>
        <item x="48"/>
        <item x="41"/>
        <item x="13"/>
        <item x="4"/>
        <item x="12"/>
        <item x="14"/>
        <item x="20"/>
        <item t="default"/>
      </items>
    </pivotField>
    <pivotField showAll="0"/>
    <pivotField showAll="0"/>
    <pivotField showAll="0"/>
    <pivotField dataField="1" showAll="0"/>
    <pivotField axis="axisRow" showAll="0">
      <items count="23">
        <item x="0"/>
        <item x="6"/>
        <item x="19"/>
        <item x="1"/>
        <item x="20"/>
        <item x="11"/>
        <item x="5"/>
        <item x="15"/>
        <item x="7"/>
        <item x="16"/>
        <item x="8"/>
        <item x="14"/>
        <item x="4"/>
        <item x="17"/>
        <item x="13"/>
        <item x="3"/>
        <item x="2"/>
        <item x="9"/>
        <item x="18"/>
        <item x="12"/>
        <item x="10"/>
        <item x="21"/>
        <item t="default"/>
      </items>
    </pivotField>
    <pivotField showAll="0"/>
  </pivotFields>
  <rowFields count="2">
    <field x="8"/>
    <field x="3"/>
  </rowFields>
  <rowItems count="72">
    <i>
      <x/>
    </i>
    <i r="1">
      <x/>
    </i>
    <i>
      <x v="1"/>
    </i>
    <i r="1">
      <x v="3"/>
    </i>
    <i r="1">
      <x v="7"/>
    </i>
    <i r="1">
      <x v="8"/>
    </i>
    <i r="1">
      <x v="20"/>
    </i>
    <i>
      <x v="2"/>
    </i>
    <i r="1">
      <x v="30"/>
    </i>
    <i>
      <x v="3"/>
    </i>
    <i r="1">
      <x v="13"/>
    </i>
    <i>
      <x v="4"/>
    </i>
    <i r="1">
      <x v="41"/>
    </i>
    <i r="1">
      <x v="42"/>
    </i>
    <i>
      <x v="5"/>
    </i>
    <i r="1">
      <x v="1"/>
    </i>
    <i r="1">
      <x v="40"/>
    </i>
    <i>
      <x v="6"/>
    </i>
    <i r="1">
      <x v="11"/>
    </i>
    <i r="1">
      <x v="18"/>
    </i>
    <i>
      <x v="7"/>
    </i>
    <i r="1">
      <x v="23"/>
    </i>
    <i r="1">
      <x v="32"/>
    </i>
    <i>
      <x v="8"/>
    </i>
    <i r="1">
      <x v="9"/>
    </i>
    <i r="1">
      <x v="19"/>
    </i>
    <i r="1">
      <x v="46"/>
    </i>
    <i>
      <x v="9"/>
    </i>
    <i r="1">
      <x v="14"/>
    </i>
    <i>
      <x v="10"/>
    </i>
    <i r="1">
      <x v="39"/>
    </i>
    <i r="1">
      <x v="43"/>
    </i>
    <i r="1">
      <x v="44"/>
    </i>
    <i>
      <x v="11"/>
    </i>
    <i r="1">
      <x v="4"/>
    </i>
    <i r="1">
      <x v="5"/>
    </i>
    <i r="1">
      <x v="27"/>
    </i>
    <i>
      <x v="12"/>
    </i>
    <i r="1">
      <x v="10"/>
    </i>
    <i r="1">
      <x v="33"/>
    </i>
    <i r="1">
      <x v="34"/>
    </i>
    <i r="1">
      <x v="35"/>
    </i>
    <i r="1">
      <x v="36"/>
    </i>
    <i r="1">
      <x v="45"/>
    </i>
    <i>
      <x v="13"/>
    </i>
    <i r="1">
      <x v="31"/>
    </i>
    <i>
      <x v="14"/>
    </i>
    <i r="1">
      <x v="12"/>
    </i>
    <i r="1">
      <x v="24"/>
    </i>
    <i>
      <x v="15"/>
    </i>
    <i r="1">
      <x v="2"/>
    </i>
    <i r="1">
      <x v="37"/>
    </i>
    <i r="1">
      <x v="38"/>
    </i>
    <i r="1">
      <x v="47"/>
    </i>
    <i>
      <x v="16"/>
    </i>
    <i r="1">
      <x v="6"/>
    </i>
    <i>
      <x v="17"/>
    </i>
    <i r="1">
      <x v="22"/>
    </i>
    <i>
      <x v="18"/>
    </i>
    <i r="1">
      <x v="15"/>
    </i>
    <i>
      <x v="19"/>
    </i>
    <i r="1">
      <x v="17"/>
    </i>
    <i r="1">
      <x v="25"/>
    </i>
    <i r="1">
      <x v="28"/>
    </i>
    <i r="1">
      <x v="29"/>
    </i>
    <i r="1">
      <x v="48"/>
    </i>
    <i>
      <x v="20"/>
    </i>
    <i r="1">
      <x v="21"/>
    </i>
    <i>
      <x v="21"/>
    </i>
    <i r="1">
      <x v="16"/>
    </i>
    <i r="1">
      <x v="26"/>
    </i>
    <i t="grand">
      <x/>
    </i>
  </rowItems>
  <colItems count="1">
    <i/>
  </colItems>
  <dataFields count="1">
    <dataField name="Összeg / kreditértéke" fld="7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156"/>
  <sheetViews>
    <sheetView tabSelected="1" zoomScale="80" zoomScaleNormal="80" zoomScaleSheetLayoutView="75" workbookViewId="0">
      <selection activeCell="A127" sqref="A127"/>
    </sheetView>
  </sheetViews>
  <sheetFormatPr defaultRowHeight="12.75" x14ac:dyDescent="0.2"/>
  <cols>
    <col min="1" max="1" width="20.140625" style="33" customWidth="1"/>
    <col min="2" max="3" width="69.28515625" style="17" customWidth="1"/>
    <col min="4" max="4" width="30.7109375" style="29" customWidth="1"/>
    <col min="5" max="5" width="5.5703125" style="18" customWidth="1"/>
    <col min="6" max="6" width="5.140625" style="18" customWidth="1"/>
    <col min="7" max="7" width="5.28515625" style="18" bestFit="1" customWidth="1"/>
    <col min="8" max="8" width="5.140625" style="18" customWidth="1"/>
    <col min="9" max="9" width="5.85546875" style="18" customWidth="1"/>
    <col min="10" max="10" width="3.42578125" style="18" bestFit="1" customWidth="1"/>
    <col min="11" max="11" width="5.28515625" style="18" bestFit="1" customWidth="1"/>
    <col min="12" max="12" width="5.140625" style="18" customWidth="1"/>
    <col min="13" max="13" width="4.7109375" style="18" customWidth="1"/>
    <col min="14" max="14" width="3.28515625" style="18" customWidth="1"/>
    <col min="15" max="15" width="5.28515625" style="18" bestFit="1" customWidth="1"/>
    <col min="16" max="16" width="5.140625" style="18" customWidth="1"/>
    <col min="17" max="17" width="4.28515625" style="18" customWidth="1"/>
    <col min="18" max="18" width="3.28515625" style="18" customWidth="1"/>
    <col min="19" max="19" width="5.28515625" style="18" bestFit="1" customWidth="1"/>
    <col min="20" max="20" width="5.140625" style="18" customWidth="1"/>
    <col min="21" max="21" width="5.28515625" style="18" bestFit="1" customWidth="1"/>
    <col min="22" max="22" width="3.28515625" style="18" customWidth="1"/>
    <col min="23" max="23" width="5.28515625" style="18" bestFit="1" customWidth="1"/>
    <col min="24" max="24" width="5.140625" style="18" customWidth="1"/>
    <col min="25" max="25" width="4.5703125" style="18" customWidth="1"/>
    <col min="26" max="26" width="3.42578125" style="18" bestFit="1" customWidth="1"/>
    <col min="27" max="27" width="5.28515625" style="18" bestFit="1" customWidth="1"/>
    <col min="28" max="28" width="5.140625" style="18" customWidth="1"/>
    <col min="29" max="29" width="48.140625" style="50" customWidth="1"/>
    <col min="30" max="30" width="36.28515625" style="8" customWidth="1"/>
    <col min="31" max="16384" width="9.140625" style="8"/>
  </cols>
  <sheetData>
    <row r="1" spans="1:36" ht="18" x14ac:dyDescent="0.2">
      <c r="A1" s="511" t="s">
        <v>0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</row>
    <row r="2" spans="1:36" s="115" customFormat="1" ht="18" x14ac:dyDescent="0.2">
      <c r="A2" s="511" t="s">
        <v>22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1"/>
      <c r="V2" s="511"/>
      <c r="W2" s="511"/>
      <c r="X2" s="511"/>
      <c r="Y2" s="511"/>
      <c r="Z2" s="511"/>
      <c r="AA2" s="511"/>
      <c r="AB2" s="511"/>
      <c r="AC2" s="511"/>
      <c r="AD2" s="511"/>
    </row>
    <row r="3" spans="1:36" s="115" customFormat="1" ht="15.75" x14ac:dyDescent="0.2">
      <c r="A3" s="512" t="s">
        <v>314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2"/>
      <c r="Y3" s="512"/>
      <c r="Z3" s="512"/>
      <c r="AA3" s="512"/>
      <c r="AB3" s="512"/>
      <c r="AC3" s="512"/>
      <c r="AD3" s="512"/>
    </row>
    <row r="4" spans="1:36" s="116" customFormat="1" ht="15" x14ac:dyDescent="0.2">
      <c r="A4" s="513" t="s">
        <v>1</v>
      </c>
      <c r="B4" s="513"/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  <c r="AA4" s="513"/>
      <c r="AB4" s="513"/>
      <c r="AC4" s="513"/>
      <c r="AD4" s="513"/>
    </row>
    <row r="5" spans="1:36" ht="14.25" x14ac:dyDescent="0.2">
      <c r="A5" s="514" t="s">
        <v>315</v>
      </c>
      <c r="B5" s="514"/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514"/>
      <c r="N5" s="514"/>
      <c r="O5" s="514"/>
      <c r="P5" s="514"/>
      <c r="Q5" s="514"/>
      <c r="R5" s="514"/>
      <c r="S5" s="514"/>
      <c r="T5" s="514"/>
      <c r="U5" s="514"/>
      <c r="V5" s="514"/>
      <c r="W5" s="514"/>
      <c r="X5" s="514"/>
      <c r="Y5" s="514"/>
      <c r="Z5" s="514"/>
      <c r="AA5" s="514"/>
      <c r="AB5" s="514"/>
      <c r="AC5" s="514"/>
      <c r="AD5" s="514"/>
    </row>
    <row r="7" spans="1:36" ht="13.5" thickBot="1" x14ac:dyDescent="0.25">
      <c r="E7" s="27"/>
      <c r="F7" s="27"/>
      <c r="G7" s="27"/>
      <c r="H7" s="27"/>
      <c r="I7" s="128"/>
      <c r="J7" s="128"/>
      <c r="K7" s="27"/>
      <c r="L7" s="27"/>
    </row>
    <row r="8" spans="1:36" ht="15" thickBot="1" x14ac:dyDescent="0.25">
      <c r="A8" s="10"/>
      <c r="B8" s="118" t="s">
        <v>17</v>
      </c>
      <c r="C8" s="118"/>
      <c r="D8" s="120" t="s">
        <v>63</v>
      </c>
      <c r="E8" s="286"/>
      <c r="F8" s="287"/>
      <c r="G8" s="114"/>
      <c r="H8" s="113"/>
      <c r="I8" s="114"/>
      <c r="J8" s="114"/>
      <c r="K8" s="113"/>
      <c r="L8" s="113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51"/>
      <c r="AD8" s="10"/>
      <c r="AE8" s="10"/>
      <c r="AF8" s="10"/>
      <c r="AG8" s="10"/>
      <c r="AH8" s="10"/>
      <c r="AI8" s="10"/>
      <c r="AJ8" s="10"/>
    </row>
    <row r="9" spans="1:36" ht="14.25" x14ac:dyDescent="0.2">
      <c r="A9" s="10"/>
      <c r="B9" s="117" t="s">
        <v>90</v>
      </c>
      <c r="C9" s="403"/>
      <c r="D9" s="119">
        <f>D44</f>
        <v>22</v>
      </c>
      <c r="E9" s="239"/>
      <c r="F9" s="239"/>
      <c r="G9" s="114"/>
      <c r="H9" s="113"/>
      <c r="I9" s="27"/>
      <c r="J9" s="27"/>
      <c r="K9" s="113"/>
      <c r="L9" s="113"/>
      <c r="M9" s="253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51"/>
      <c r="AD9" s="10"/>
      <c r="AE9" s="10"/>
      <c r="AF9" s="10"/>
      <c r="AG9" s="10"/>
      <c r="AH9" s="10"/>
      <c r="AI9" s="10"/>
      <c r="AJ9" s="10"/>
    </row>
    <row r="10" spans="1:36" ht="14.25" x14ac:dyDescent="0.2">
      <c r="A10" s="10"/>
      <c r="B10" s="84" t="s">
        <v>91</v>
      </c>
      <c r="C10" s="404"/>
      <c r="D10" s="85">
        <f>SUM(D55)</f>
        <v>37</v>
      </c>
      <c r="E10" s="239"/>
      <c r="F10" s="239"/>
      <c r="G10" s="114"/>
      <c r="H10" s="113"/>
      <c r="I10" s="27"/>
      <c r="J10" s="27"/>
      <c r="K10" s="113"/>
      <c r="L10" s="113"/>
      <c r="M10" s="253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51"/>
      <c r="AD10" s="10"/>
      <c r="AE10" s="10"/>
      <c r="AF10" s="10"/>
      <c r="AG10" s="10"/>
      <c r="AH10" s="10"/>
      <c r="AI10" s="10"/>
      <c r="AJ10" s="10"/>
    </row>
    <row r="11" spans="1:36" ht="14.25" x14ac:dyDescent="0.2">
      <c r="A11" s="10"/>
      <c r="B11" s="84" t="s">
        <v>92</v>
      </c>
      <c r="C11" s="404"/>
      <c r="D11" s="85">
        <f>SUM(D102)</f>
        <v>63</v>
      </c>
      <c r="E11" s="239"/>
      <c r="F11" s="239"/>
      <c r="G11" s="114"/>
      <c r="H11" s="113"/>
      <c r="I11" s="27"/>
      <c r="J11" s="27"/>
      <c r="K11" s="113"/>
      <c r="L11" s="113"/>
      <c r="N11" s="247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51"/>
      <c r="AD11" s="10"/>
      <c r="AE11" s="10"/>
      <c r="AF11" s="10"/>
      <c r="AG11" s="10"/>
      <c r="AH11" s="10"/>
      <c r="AI11" s="10"/>
      <c r="AJ11" s="10"/>
    </row>
    <row r="12" spans="1:36" ht="14.25" x14ac:dyDescent="0.2">
      <c r="A12" s="10"/>
      <c r="B12" s="84" t="s">
        <v>93</v>
      </c>
      <c r="C12" s="404"/>
      <c r="D12" s="85">
        <f>D118</f>
        <v>31</v>
      </c>
      <c r="E12" s="239"/>
      <c r="F12" s="239"/>
      <c r="G12" s="114"/>
      <c r="H12" s="113"/>
      <c r="I12" s="27"/>
      <c r="J12" s="27"/>
      <c r="K12" s="113"/>
      <c r="L12" s="11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51"/>
      <c r="AD12" s="10"/>
      <c r="AE12" s="10"/>
      <c r="AF12" s="10"/>
      <c r="AG12" s="10"/>
      <c r="AH12" s="10"/>
      <c r="AI12" s="10"/>
      <c r="AJ12" s="10"/>
    </row>
    <row r="13" spans="1:36" ht="14.25" x14ac:dyDescent="0.2">
      <c r="A13" s="10"/>
      <c r="B13" s="69" t="s">
        <v>61</v>
      </c>
      <c r="C13" s="405"/>
      <c r="D13" s="85">
        <f>D149</f>
        <v>8</v>
      </c>
      <c r="E13" s="27"/>
      <c r="F13" s="27"/>
      <c r="G13" s="113"/>
      <c r="H13" s="113"/>
      <c r="I13" s="27"/>
      <c r="J13" s="113"/>
      <c r="K13" s="113"/>
      <c r="L13" s="113"/>
      <c r="M13" s="253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51"/>
      <c r="AD13" s="10"/>
      <c r="AE13" s="10"/>
      <c r="AF13" s="10"/>
      <c r="AG13" s="10"/>
      <c r="AH13" s="10"/>
      <c r="AI13" s="10"/>
      <c r="AJ13" s="10"/>
    </row>
    <row r="14" spans="1:36" ht="14.25" x14ac:dyDescent="0.2">
      <c r="A14" s="10"/>
      <c r="B14" s="69" t="s">
        <v>15</v>
      </c>
      <c r="C14" s="405"/>
      <c r="D14" s="85">
        <f>D128</f>
        <v>10</v>
      </c>
      <c r="E14" s="27"/>
      <c r="F14" s="27"/>
      <c r="G14" s="113"/>
      <c r="H14" s="113"/>
      <c r="I14" s="27"/>
      <c r="J14" s="113"/>
      <c r="K14" s="113"/>
      <c r="L14" s="113"/>
      <c r="M14" s="25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51"/>
      <c r="AD14" s="10"/>
      <c r="AE14" s="10"/>
      <c r="AF14" s="10"/>
      <c r="AG14" s="10"/>
      <c r="AH14" s="10"/>
      <c r="AI14" s="10"/>
      <c r="AJ14" s="10"/>
    </row>
    <row r="15" spans="1:36" ht="15" thickBot="1" x14ac:dyDescent="0.25">
      <c r="A15" s="10"/>
      <c r="B15" s="69" t="s">
        <v>21</v>
      </c>
      <c r="C15" s="405"/>
      <c r="D15" s="85">
        <f>D131</f>
        <v>5</v>
      </c>
      <c r="E15" s="27"/>
      <c r="F15" s="239"/>
      <c r="G15" s="112"/>
      <c r="H15" s="113"/>
      <c r="I15" s="27"/>
      <c r="J15" s="239"/>
      <c r="K15" s="113"/>
      <c r="L15" s="113"/>
      <c r="M15" s="253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51"/>
      <c r="AD15" s="10"/>
      <c r="AE15" s="10"/>
      <c r="AF15" s="10"/>
      <c r="AG15" s="10"/>
      <c r="AH15" s="10"/>
      <c r="AI15" s="10"/>
      <c r="AJ15" s="10"/>
    </row>
    <row r="16" spans="1:36" ht="13.5" thickBot="1" x14ac:dyDescent="0.25">
      <c r="A16" s="17"/>
      <c r="B16" s="16" t="s">
        <v>64</v>
      </c>
      <c r="C16" s="406"/>
      <c r="D16" s="86">
        <f>SUM(D9:D11,D12:D15)</f>
        <v>176</v>
      </c>
      <c r="E16" s="17"/>
      <c r="F16" s="17"/>
      <c r="G16" s="17"/>
      <c r="H16" s="17"/>
      <c r="I16" s="215"/>
      <c r="J16" s="215"/>
      <c r="K16" s="215"/>
      <c r="L16" s="215"/>
      <c r="M16" s="215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D16" s="17"/>
      <c r="AE16" s="17"/>
      <c r="AF16" s="17"/>
      <c r="AG16" s="17"/>
      <c r="AH16" s="17"/>
      <c r="AI16" s="17"/>
      <c r="AJ16" s="33"/>
    </row>
    <row r="19" spans="1:30" ht="13.5" thickBot="1" x14ac:dyDescent="0.25"/>
    <row r="20" spans="1:30" s="1" customFormat="1" x14ac:dyDescent="0.2">
      <c r="A20" s="130" t="s">
        <v>12</v>
      </c>
      <c r="B20" s="130" t="s">
        <v>2</v>
      </c>
      <c r="C20" s="396"/>
      <c r="D20" s="518" t="s">
        <v>14</v>
      </c>
      <c r="E20" s="521" t="s">
        <v>3</v>
      </c>
      <c r="F20" s="522"/>
      <c r="G20" s="522"/>
      <c r="H20" s="523"/>
      <c r="I20" s="521" t="s">
        <v>7</v>
      </c>
      <c r="J20" s="522"/>
      <c r="K20" s="522"/>
      <c r="L20" s="523"/>
      <c r="M20" s="521" t="s">
        <v>8</v>
      </c>
      <c r="N20" s="522"/>
      <c r="O20" s="522"/>
      <c r="P20" s="523"/>
      <c r="Q20" s="521" t="s">
        <v>9</v>
      </c>
      <c r="R20" s="522"/>
      <c r="S20" s="522"/>
      <c r="T20" s="523"/>
      <c r="U20" s="521" t="s">
        <v>10</v>
      </c>
      <c r="V20" s="522"/>
      <c r="W20" s="522"/>
      <c r="X20" s="523"/>
      <c r="Y20" s="521" t="s">
        <v>11</v>
      </c>
      <c r="Z20" s="522"/>
      <c r="AA20" s="522"/>
      <c r="AB20" s="523"/>
      <c r="AC20" s="568" t="s">
        <v>285</v>
      </c>
      <c r="AD20" s="515" t="s">
        <v>69</v>
      </c>
    </row>
    <row r="21" spans="1:30" s="1" customFormat="1" x14ac:dyDescent="0.2">
      <c r="A21" s="131"/>
      <c r="B21" s="131"/>
      <c r="C21" s="397"/>
      <c r="D21" s="519"/>
      <c r="E21" s="507" t="s">
        <v>13</v>
      </c>
      <c r="F21" s="508"/>
      <c r="G21" s="11" t="s">
        <v>67</v>
      </c>
      <c r="H21" s="12" t="s">
        <v>6</v>
      </c>
      <c r="I21" s="507" t="s">
        <v>13</v>
      </c>
      <c r="J21" s="508"/>
      <c r="K21" s="11" t="s">
        <v>67</v>
      </c>
      <c r="L21" s="12" t="s">
        <v>6</v>
      </c>
      <c r="M21" s="507" t="s">
        <v>13</v>
      </c>
      <c r="N21" s="508"/>
      <c r="O21" s="11" t="s">
        <v>67</v>
      </c>
      <c r="P21" s="12" t="s">
        <v>6</v>
      </c>
      <c r="Q21" s="507" t="s">
        <v>13</v>
      </c>
      <c r="R21" s="508"/>
      <c r="S21" s="11" t="s">
        <v>67</v>
      </c>
      <c r="T21" s="12" t="s">
        <v>6</v>
      </c>
      <c r="U21" s="507" t="s">
        <v>13</v>
      </c>
      <c r="V21" s="508"/>
      <c r="W21" s="11" t="s">
        <v>67</v>
      </c>
      <c r="X21" s="12" t="s">
        <v>6</v>
      </c>
      <c r="Y21" s="507" t="s">
        <v>13</v>
      </c>
      <c r="Z21" s="508"/>
      <c r="AA21" s="11" t="s">
        <v>67</v>
      </c>
      <c r="AB21" s="12" t="s">
        <v>6</v>
      </c>
      <c r="AC21" s="569"/>
      <c r="AD21" s="516"/>
    </row>
    <row r="22" spans="1:30" s="1" customFormat="1" ht="13.5" thickBot="1" x14ac:dyDescent="0.25">
      <c r="A22" s="132"/>
      <c r="B22" s="132"/>
      <c r="C22" s="398"/>
      <c r="D22" s="520"/>
      <c r="E22" s="13" t="s">
        <v>4</v>
      </c>
      <c r="F22" s="14" t="s">
        <v>5</v>
      </c>
      <c r="G22" s="14"/>
      <c r="H22" s="15"/>
      <c r="I22" s="14" t="s">
        <v>4</v>
      </c>
      <c r="J22" s="14" t="s">
        <v>5</v>
      </c>
      <c r="K22" s="14"/>
      <c r="L22" s="15"/>
      <c r="M22" s="14" t="s">
        <v>4</v>
      </c>
      <c r="N22" s="14" t="s">
        <v>5</v>
      </c>
      <c r="O22" s="14"/>
      <c r="P22" s="15"/>
      <c r="Q22" s="14" t="s">
        <v>4</v>
      </c>
      <c r="R22" s="14" t="s">
        <v>5</v>
      </c>
      <c r="S22" s="14"/>
      <c r="T22" s="15"/>
      <c r="U22" s="14" t="s">
        <v>4</v>
      </c>
      <c r="V22" s="14" t="s">
        <v>5</v>
      </c>
      <c r="W22" s="14"/>
      <c r="X22" s="15"/>
      <c r="Y22" s="14" t="s">
        <v>4</v>
      </c>
      <c r="Z22" s="14" t="s">
        <v>5</v>
      </c>
      <c r="AA22" s="14"/>
      <c r="AB22" s="15"/>
      <c r="AC22" s="570"/>
      <c r="AD22" s="517"/>
    </row>
    <row r="23" spans="1:30" s="233" customFormat="1" ht="21" thickBot="1" x14ac:dyDescent="0.35">
      <c r="A23" s="528" t="s">
        <v>68</v>
      </c>
      <c r="B23" s="529"/>
      <c r="C23" s="529"/>
      <c r="D23" s="529"/>
      <c r="E23" s="529"/>
      <c r="F23" s="529"/>
      <c r="G23" s="529"/>
      <c r="H23" s="529"/>
      <c r="I23" s="529"/>
      <c r="J23" s="529"/>
      <c r="K23" s="529"/>
      <c r="L23" s="529"/>
      <c r="M23" s="529"/>
      <c r="N23" s="529"/>
      <c r="O23" s="529"/>
      <c r="P23" s="529"/>
      <c r="Q23" s="529"/>
      <c r="R23" s="529"/>
      <c r="S23" s="529"/>
      <c r="T23" s="529"/>
      <c r="U23" s="529"/>
      <c r="V23" s="529"/>
      <c r="W23" s="529"/>
      <c r="X23" s="529"/>
      <c r="Y23" s="529"/>
      <c r="Z23" s="529"/>
      <c r="AA23" s="529"/>
      <c r="AB23" s="529"/>
      <c r="AC23" s="529"/>
      <c r="AD23" s="531"/>
    </row>
    <row r="24" spans="1:30" s="233" customFormat="1" ht="21" customHeight="1" thickBot="1" x14ac:dyDescent="0.35">
      <c r="A24" s="532" t="s">
        <v>18</v>
      </c>
      <c r="B24" s="533"/>
      <c r="C24" s="533"/>
      <c r="D24" s="533"/>
      <c r="E24" s="533"/>
      <c r="F24" s="533"/>
      <c r="G24" s="533"/>
      <c r="H24" s="533"/>
      <c r="I24" s="534"/>
      <c r="J24" s="534"/>
      <c r="K24" s="534"/>
      <c r="L24" s="534"/>
      <c r="M24" s="533"/>
      <c r="N24" s="533"/>
      <c r="O24" s="533"/>
      <c r="P24" s="533"/>
      <c r="Q24" s="534"/>
      <c r="R24" s="534"/>
      <c r="S24" s="534"/>
      <c r="T24" s="534"/>
      <c r="U24" s="533"/>
      <c r="V24" s="533"/>
      <c r="W24" s="533"/>
      <c r="X24" s="533"/>
      <c r="Y24" s="534"/>
      <c r="Z24" s="534"/>
      <c r="AA24" s="534"/>
      <c r="AB24" s="534"/>
      <c r="AC24" s="533"/>
      <c r="AD24" s="535"/>
    </row>
    <row r="25" spans="1:30" s="235" customFormat="1" ht="17.25" customHeight="1" thickBot="1" x14ac:dyDescent="0.3">
      <c r="A25" s="537" t="s">
        <v>156</v>
      </c>
      <c r="B25" s="538"/>
      <c r="C25" s="538"/>
      <c r="D25" s="538"/>
      <c r="E25" s="539"/>
      <c r="F25" s="539"/>
      <c r="G25" s="539"/>
      <c r="H25" s="539"/>
      <c r="I25" s="539"/>
      <c r="J25" s="539"/>
      <c r="K25" s="539"/>
      <c r="L25" s="539"/>
      <c r="M25" s="538"/>
      <c r="N25" s="538"/>
      <c r="O25" s="538"/>
      <c r="P25" s="538"/>
      <c r="Q25" s="538"/>
      <c r="R25" s="538"/>
      <c r="S25" s="538"/>
      <c r="T25" s="538"/>
      <c r="U25" s="538"/>
      <c r="V25" s="538"/>
      <c r="W25" s="538"/>
      <c r="X25" s="538"/>
      <c r="Y25" s="538"/>
      <c r="Z25" s="538"/>
      <c r="AA25" s="538"/>
      <c r="AB25" s="538"/>
      <c r="AC25" s="538"/>
      <c r="AD25" s="540"/>
    </row>
    <row r="26" spans="1:30" s="7" customFormat="1" ht="15.75" thickBot="1" x14ac:dyDescent="0.25">
      <c r="A26" s="438" t="s">
        <v>102</v>
      </c>
      <c r="B26" s="439"/>
      <c r="C26" s="439"/>
      <c r="D26" s="439"/>
      <c r="E26" s="439"/>
      <c r="F26" s="439"/>
      <c r="G26" s="439"/>
      <c r="H26" s="439"/>
      <c r="I26" s="440"/>
      <c r="J26" s="440"/>
      <c r="K26" s="440"/>
      <c r="L26" s="440"/>
      <c r="M26" s="439"/>
      <c r="N26" s="439"/>
      <c r="O26" s="439"/>
      <c r="P26" s="439"/>
      <c r="Q26" s="440"/>
      <c r="R26" s="440"/>
      <c r="S26" s="440"/>
      <c r="T26" s="440"/>
      <c r="U26" s="439"/>
      <c r="V26" s="439"/>
      <c r="W26" s="439"/>
      <c r="X26" s="439"/>
      <c r="Y26" s="440"/>
      <c r="Z26" s="440"/>
      <c r="AA26" s="440"/>
      <c r="AB26" s="440"/>
      <c r="AC26" s="439"/>
      <c r="AD26" s="441"/>
    </row>
    <row r="27" spans="1:30" s="7" customFormat="1" ht="14.1" customHeight="1" x14ac:dyDescent="0.2">
      <c r="A27" s="39" t="s">
        <v>273</v>
      </c>
      <c r="B27" s="356" t="s">
        <v>150</v>
      </c>
      <c r="C27" s="185" t="s">
        <v>264</v>
      </c>
      <c r="D27" s="248"/>
      <c r="E27" s="2">
        <v>1</v>
      </c>
      <c r="F27" s="3">
        <v>2</v>
      </c>
      <c r="G27" s="3" t="s">
        <v>66</v>
      </c>
      <c r="H27" s="43">
        <v>4</v>
      </c>
      <c r="I27" s="241"/>
      <c r="J27" s="242"/>
      <c r="K27" s="242"/>
      <c r="L27" s="158"/>
      <c r="M27" s="38"/>
      <c r="N27" s="173"/>
      <c r="O27" s="173"/>
      <c r="P27" s="174"/>
      <c r="Q27" s="172"/>
      <c r="R27" s="173"/>
      <c r="S27" s="173"/>
      <c r="T27" s="174"/>
      <c r="U27" s="172"/>
      <c r="V27" s="173"/>
      <c r="W27" s="173"/>
      <c r="X27" s="174"/>
      <c r="Y27" s="172"/>
      <c r="Z27" s="173"/>
      <c r="AA27" s="173"/>
      <c r="AB27" s="174"/>
      <c r="AC27" s="187" t="s">
        <v>20</v>
      </c>
      <c r="AD27" s="188" t="s">
        <v>149</v>
      </c>
    </row>
    <row r="28" spans="1:30" s="7" customFormat="1" ht="14.1" customHeight="1" x14ac:dyDescent="0.2">
      <c r="A28" s="191" t="s">
        <v>157</v>
      </c>
      <c r="B28" s="252" t="s">
        <v>70</v>
      </c>
      <c r="C28" s="178" t="s">
        <v>265</v>
      </c>
      <c r="D28" s="240"/>
      <c r="E28" s="175">
        <v>0</v>
      </c>
      <c r="F28" s="176">
        <v>4</v>
      </c>
      <c r="G28" s="176" t="s">
        <v>66</v>
      </c>
      <c r="H28" s="177">
        <v>5</v>
      </c>
      <c r="I28" s="175"/>
      <c r="J28" s="176"/>
      <c r="K28" s="176"/>
      <c r="L28" s="177"/>
      <c r="M28" s="102"/>
      <c r="N28" s="182"/>
      <c r="O28" s="182"/>
      <c r="P28" s="179"/>
      <c r="Q28" s="175"/>
      <c r="R28" s="176"/>
      <c r="S28" s="176"/>
      <c r="T28" s="177"/>
      <c r="U28" s="172"/>
      <c r="V28" s="173"/>
      <c r="W28" s="173"/>
      <c r="X28" s="174"/>
      <c r="Y28" s="175"/>
      <c r="Z28" s="176"/>
      <c r="AA28" s="176"/>
      <c r="AB28" s="177"/>
      <c r="AC28" s="572" t="s">
        <v>286</v>
      </c>
      <c r="AD28" s="320" t="s">
        <v>132</v>
      </c>
    </row>
    <row r="29" spans="1:30" s="7" customFormat="1" ht="14.1" customHeight="1" thickBot="1" x14ac:dyDescent="0.25">
      <c r="A29" s="191" t="s">
        <v>158</v>
      </c>
      <c r="B29" s="252" t="s">
        <v>94</v>
      </c>
      <c r="C29" s="178" t="s">
        <v>212</v>
      </c>
      <c r="D29" s="240"/>
      <c r="E29" s="61"/>
      <c r="F29" s="62"/>
      <c r="G29" s="62"/>
      <c r="H29" s="251"/>
      <c r="I29" s="250">
        <v>1</v>
      </c>
      <c r="J29" s="100">
        <v>4</v>
      </c>
      <c r="K29" s="35" t="s">
        <v>66</v>
      </c>
      <c r="L29" s="101">
        <v>5</v>
      </c>
      <c r="M29" s="38"/>
      <c r="N29" s="173"/>
      <c r="O29" s="173"/>
      <c r="P29" s="174"/>
      <c r="Q29" s="175"/>
      <c r="R29" s="176"/>
      <c r="S29" s="176"/>
      <c r="T29" s="177"/>
      <c r="U29" s="172"/>
      <c r="V29" s="173"/>
      <c r="W29" s="173"/>
      <c r="X29" s="174"/>
      <c r="Y29" s="175"/>
      <c r="Z29" s="176"/>
      <c r="AA29" s="176"/>
      <c r="AB29" s="177"/>
      <c r="AC29" s="184" t="s">
        <v>20</v>
      </c>
      <c r="AD29" s="91" t="s">
        <v>133</v>
      </c>
    </row>
    <row r="30" spans="1:30" s="7" customFormat="1" ht="14.1" customHeight="1" thickBot="1" x14ac:dyDescent="0.25">
      <c r="A30" s="509" t="s">
        <v>65</v>
      </c>
      <c r="B30" s="541"/>
      <c r="C30" s="400"/>
      <c r="D30" s="272">
        <f>SUM(H30,L30,P30,T30,X30,AB30)</f>
        <v>14</v>
      </c>
      <c r="E30" s="267">
        <f>SUM(E27:E29)</f>
        <v>1</v>
      </c>
      <c r="F30" s="226">
        <f>SUM(F27:F29)</f>
        <v>6</v>
      </c>
      <c r="G30" s="226"/>
      <c r="H30" s="268">
        <f>SUM(H27:H29)</f>
        <v>9</v>
      </c>
      <c r="I30" s="249">
        <f>SUM(I27:I29)</f>
        <v>1</v>
      </c>
      <c r="J30" s="249">
        <f>SUM(J27:J29)</f>
        <v>4</v>
      </c>
      <c r="K30" s="249"/>
      <c r="L30" s="269">
        <f>SUM(L27:L29)</f>
        <v>5</v>
      </c>
      <c r="M30" s="267">
        <f>SUM(M27:M29)</f>
        <v>0</v>
      </c>
      <c r="N30" s="226">
        <f>SUM(N27:N29)</f>
        <v>0</v>
      </c>
      <c r="O30" s="226"/>
      <c r="P30" s="268">
        <f>SUM(P27:P29)</f>
        <v>0</v>
      </c>
      <c r="Q30" s="226">
        <f>SUM(Q27:Q29)</f>
        <v>0</v>
      </c>
      <c r="R30" s="226">
        <f>SUM(R27:R29)</f>
        <v>0</v>
      </c>
      <c r="S30" s="226"/>
      <c r="T30" s="270">
        <f>SUM(T27:T29)</f>
        <v>0</v>
      </c>
      <c r="U30" s="267">
        <f>SUM(U27:U29)</f>
        <v>0</v>
      </c>
      <c r="V30" s="226">
        <f>SUM(V27:V29)</f>
        <v>0</v>
      </c>
      <c r="W30" s="226"/>
      <c r="X30" s="268">
        <f>SUM(X27:X29)</f>
        <v>0</v>
      </c>
      <c r="Y30" s="226">
        <f>SUM(Y27:Y29)</f>
        <v>0</v>
      </c>
      <c r="Z30" s="226">
        <f>SUM(Z27:Z29)</f>
        <v>0</v>
      </c>
      <c r="AA30" s="226"/>
      <c r="AB30" s="270">
        <f>SUM(AB27:AB29)</f>
        <v>0</v>
      </c>
      <c r="AC30" s="271"/>
      <c r="AD30" s="268"/>
    </row>
    <row r="31" spans="1:30" s="7" customFormat="1" ht="15.75" customHeight="1" thickBot="1" x14ac:dyDescent="0.25">
      <c r="A31" s="442" t="s">
        <v>71</v>
      </c>
      <c r="B31" s="443"/>
      <c r="C31" s="443"/>
      <c r="D31" s="443"/>
      <c r="E31" s="443"/>
      <c r="F31" s="443"/>
      <c r="G31" s="443"/>
      <c r="H31" s="443"/>
      <c r="I31" s="443"/>
      <c r="J31" s="443"/>
      <c r="K31" s="443"/>
      <c r="L31" s="443"/>
      <c r="M31" s="443"/>
      <c r="N31" s="443"/>
      <c r="O31" s="443"/>
      <c r="P31" s="443"/>
      <c r="Q31" s="443"/>
      <c r="R31" s="443"/>
      <c r="S31" s="443"/>
      <c r="T31" s="443"/>
      <c r="U31" s="443"/>
      <c r="V31" s="443"/>
      <c r="W31" s="443"/>
      <c r="X31" s="443"/>
      <c r="Y31" s="443"/>
      <c r="Z31" s="443"/>
      <c r="AA31" s="443"/>
      <c r="AB31" s="443"/>
      <c r="AC31" s="443"/>
      <c r="AD31" s="444"/>
    </row>
    <row r="32" spans="1:30" s="146" customFormat="1" ht="14.1" customHeight="1" x14ac:dyDescent="0.2">
      <c r="A32" s="137" t="s">
        <v>185</v>
      </c>
      <c r="B32" s="236" t="s">
        <v>72</v>
      </c>
      <c r="C32" s="409" t="s">
        <v>213</v>
      </c>
      <c r="D32" s="431"/>
      <c r="E32" s="138">
        <v>0</v>
      </c>
      <c r="F32" s="329">
        <v>2</v>
      </c>
      <c r="G32" s="330" t="s">
        <v>66</v>
      </c>
      <c r="H32" s="331">
        <v>0</v>
      </c>
      <c r="I32" s="332"/>
      <c r="J32" s="330"/>
      <c r="K32" s="330"/>
      <c r="L32" s="333"/>
      <c r="M32" s="334"/>
      <c r="N32" s="334"/>
      <c r="O32" s="139"/>
      <c r="P32" s="140"/>
      <c r="Q32" s="141"/>
      <c r="R32" s="139"/>
      <c r="S32" s="139"/>
      <c r="T32" s="142"/>
      <c r="U32" s="143"/>
      <c r="V32" s="139"/>
      <c r="W32" s="139"/>
      <c r="X32" s="140"/>
      <c r="Y32" s="141"/>
      <c r="Z32" s="139"/>
      <c r="AA32" s="139"/>
      <c r="AB32" s="142"/>
      <c r="AC32" s="144" t="s">
        <v>99</v>
      </c>
      <c r="AD32" s="145" t="s">
        <v>78</v>
      </c>
    </row>
    <row r="33" spans="1:30" s="146" customFormat="1" ht="14.1" customHeight="1" x14ac:dyDescent="0.2">
      <c r="A33" s="137" t="s">
        <v>159</v>
      </c>
      <c r="B33" s="236" t="s">
        <v>73</v>
      </c>
      <c r="C33" s="434" t="s">
        <v>214</v>
      </c>
      <c r="D33" s="432"/>
      <c r="E33" s="138">
        <v>0</v>
      </c>
      <c r="F33" s="329">
        <v>2</v>
      </c>
      <c r="G33" s="330" t="s">
        <v>66</v>
      </c>
      <c r="H33" s="331">
        <v>0</v>
      </c>
      <c r="I33" s="332"/>
      <c r="J33" s="330"/>
      <c r="K33" s="330"/>
      <c r="L33" s="333"/>
      <c r="M33" s="334"/>
      <c r="N33" s="334"/>
      <c r="O33" s="139"/>
      <c r="P33" s="140"/>
      <c r="Q33" s="141"/>
      <c r="R33" s="139"/>
      <c r="S33" s="139"/>
      <c r="T33" s="142"/>
      <c r="U33" s="143"/>
      <c r="V33" s="139"/>
      <c r="W33" s="139"/>
      <c r="X33" s="140"/>
      <c r="Y33" s="141"/>
      <c r="Z33" s="139"/>
      <c r="AA33" s="139"/>
      <c r="AB33" s="142"/>
      <c r="AC33" s="144" t="s">
        <v>99</v>
      </c>
      <c r="AD33" s="145" t="s">
        <v>78</v>
      </c>
    </row>
    <row r="34" spans="1:30" s="146" customFormat="1" ht="14.1" customHeight="1" x14ac:dyDescent="0.2">
      <c r="A34" s="137" t="s">
        <v>160</v>
      </c>
      <c r="B34" s="236" t="s">
        <v>74</v>
      </c>
      <c r="C34" s="434" t="s">
        <v>215</v>
      </c>
      <c r="D34" s="432" t="s">
        <v>73</v>
      </c>
      <c r="E34" s="138"/>
      <c r="F34" s="329"/>
      <c r="G34" s="329"/>
      <c r="H34" s="335"/>
      <c r="I34" s="332">
        <v>0</v>
      </c>
      <c r="J34" s="330">
        <v>2</v>
      </c>
      <c r="K34" s="330" t="s">
        <v>66</v>
      </c>
      <c r="L34" s="333">
        <v>0</v>
      </c>
      <c r="M34" s="334"/>
      <c r="N34" s="334"/>
      <c r="O34" s="139"/>
      <c r="P34" s="140"/>
      <c r="Q34" s="141"/>
      <c r="R34" s="139"/>
      <c r="S34" s="139"/>
      <c r="T34" s="142"/>
      <c r="U34" s="143"/>
      <c r="V34" s="139"/>
      <c r="W34" s="139"/>
      <c r="X34" s="140"/>
      <c r="Y34" s="141"/>
      <c r="Z34" s="139"/>
      <c r="AA34" s="139"/>
      <c r="AB34" s="142"/>
      <c r="AC34" s="144" t="s">
        <v>99</v>
      </c>
      <c r="AD34" s="145" t="s">
        <v>78</v>
      </c>
    </row>
    <row r="35" spans="1:30" s="146" customFormat="1" ht="14.1" customHeight="1" x14ac:dyDescent="0.2">
      <c r="A35" s="137" t="s">
        <v>161</v>
      </c>
      <c r="B35" s="236" t="s">
        <v>75</v>
      </c>
      <c r="C35" s="434" t="s">
        <v>216</v>
      </c>
      <c r="D35" s="432" t="s">
        <v>74</v>
      </c>
      <c r="E35" s="138"/>
      <c r="F35" s="329"/>
      <c r="G35" s="329"/>
      <c r="H35" s="335"/>
      <c r="I35" s="332"/>
      <c r="J35" s="330"/>
      <c r="K35" s="330"/>
      <c r="L35" s="333"/>
      <c r="M35" s="334">
        <v>0</v>
      </c>
      <c r="N35" s="334">
        <v>2</v>
      </c>
      <c r="O35" s="139" t="s">
        <v>66</v>
      </c>
      <c r="P35" s="140">
        <v>0</v>
      </c>
      <c r="Q35" s="141"/>
      <c r="R35" s="139"/>
      <c r="S35" s="139"/>
      <c r="T35" s="142"/>
      <c r="U35" s="143"/>
      <c r="V35" s="139"/>
      <c r="W35" s="139"/>
      <c r="X35" s="140"/>
      <c r="Y35" s="141"/>
      <c r="Z35" s="139"/>
      <c r="AA35" s="139"/>
      <c r="AB35" s="142"/>
      <c r="AC35" s="144" t="s">
        <v>99</v>
      </c>
      <c r="AD35" s="145" t="s">
        <v>78</v>
      </c>
    </row>
    <row r="36" spans="1:30" s="146" customFormat="1" ht="14.1" customHeight="1" thickBot="1" x14ac:dyDescent="0.25">
      <c r="A36" s="137" t="s">
        <v>162</v>
      </c>
      <c r="B36" s="237" t="s">
        <v>76</v>
      </c>
      <c r="C36" s="410" t="s">
        <v>217</v>
      </c>
      <c r="D36" s="433" t="s">
        <v>74</v>
      </c>
      <c r="E36" s="147"/>
      <c r="F36" s="148"/>
      <c r="G36" s="148"/>
      <c r="H36" s="149"/>
      <c r="I36" s="150"/>
      <c r="J36" s="151"/>
      <c r="K36" s="151"/>
      <c r="L36" s="152"/>
      <c r="M36" s="153">
        <v>0</v>
      </c>
      <c r="N36" s="153">
        <v>0</v>
      </c>
      <c r="O36" s="151" t="s">
        <v>77</v>
      </c>
      <c r="P36" s="154">
        <v>0</v>
      </c>
      <c r="Q36" s="150"/>
      <c r="R36" s="151"/>
      <c r="S36" s="151"/>
      <c r="T36" s="152"/>
      <c r="U36" s="153"/>
      <c r="V36" s="151"/>
      <c r="W36" s="151"/>
      <c r="X36" s="154"/>
      <c r="Y36" s="150"/>
      <c r="Z36" s="151"/>
      <c r="AA36" s="151"/>
      <c r="AB36" s="152"/>
      <c r="AC36" s="144" t="s">
        <v>99</v>
      </c>
      <c r="AD36" s="155" t="s">
        <v>78</v>
      </c>
    </row>
    <row r="37" spans="1:30" s="7" customFormat="1" ht="15.75" customHeight="1" thickBot="1" x14ac:dyDescent="0.25">
      <c r="A37" s="438" t="s">
        <v>29</v>
      </c>
      <c r="B37" s="439"/>
      <c r="C37" s="439"/>
      <c r="D37" s="439"/>
      <c r="E37" s="439"/>
      <c r="F37" s="439"/>
      <c r="G37" s="439"/>
      <c r="H37" s="439"/>
      <c r="I37" s="440"/>
      <c r="J37" s="440"/>
      <c r="K37" s="440"/>
      <c r="L37" s="440"/>
      <c r="M37" s="439"/>
      <c r="N37" s="439"/>
      <c r="O37" s="439"/>
      <c r="P37" s="439"/>
      <c r="Q37" s="440"/>
      <c r="R37" s="440"/>
      <c r="S37" s="440"/>
      <c r="T37" s="440"/>
      <c r="U37" s="439"/>
      <c r="V37" s="439"/>
      <c r="W37" s="439"/>
      <c r="X37" s="439"/>
      <c r="Y37" s="440"/>
      <c r="Z37" s="440"/>
      <c r="AA37" s="440"/>
      <c r="AB37" s="440"/>
      <c r="AC37" s="439"/>
      <c r="AD37" s="441"/>
    </row>
    <row r="38" spans="1:30" s="7" customFormat="1" ht="14.1" customHeight="1" x14ac:dyDescent="0.2">
      <c r="A38" s="39" t="s">
        <v>177</v>
      </c>
      <c r="B38" s="238" t="s">
        <v>30</v>
      </c>
      <c r="C38" s="238" t="s">
        <v>30</v>
      </c>
      <c r="D38" s="67"/>
      <c r="E38" s="2"/>
      <c r="F38" s="3"/>
      <c r="G38" s="3"/>
      <c r="H38" s="4"/>
      <c r="I38" s="2"/>
      <c r="J38" s="3"/>
      <c r="K38" s="3"/>
      <c r="L38" s="43"/>
      <c r="M38" s="469">
        <v>0</v>
      </c>
      <c r="N38" s="3">
        <v>3</v>
      </c>
      <c r="O38" s="173" t="s">
        <v>66</v>
      </c>
      <c r="P38" s="4">
        <v>4</v>
      </c>
      <c r="Q38" s="40"/>
      <c r="R38" s="3"/>
      <c r="S38" s="3"/>
      <c r="T38" s="43"/>
      <c r="U38" s="2"/>
      <c r="V38" s="3"/>
      <c r="W38" s="3"/>
      <c r="X38" s="4"/>
      <c r="Y38" s="40"/>
      <c r="Z38" s="3"/>
      <c r="AA38" s="3"/>
      <c r="AB38" s="43"/>
      <c r="AC38" s="386" t="s">
        <v>99</v>
      </c>
      <c r="AD38" s="387" t="s">
        <v>78</v>
      </c>
    </row>
    <row r="39" spans="1:30" s="7" customFormat="1" ht="14.1" customHeight="1" x14ac:dyDescent="0.2">
      <c r="A39" s="191" t="s">
        <v>178</v>
      </c>
      <c r="B39" s="178" t="s">
        <v>31</v>
      </c>
      <c r="C39" s="178" t="s">
        <v>31</v>
      </c>
      <c r="D39" s="41"/>
      <c r="E39" s="5"/>
      <c r="F39" s="176"/>
      <c r="G39" s="176"/>
      <c r="H39" s="177"/>
      <c r="I39" s="175"/>
      <c r="J39" s="176"/>
      <c r="K39" s="176"/>
      <c r="L39" s="6"/>
      <c r="M39" s="470">
        <v>0</v>
      </c>
      <c r="N39" s="176">
        <v>3</v>
      </c>
      <c r="O39" s="173" t="s">
        <v>66</v>
      </c>
      <c r="P39" s="177">
        <v>4</v>
      </c>
      <c r="Q39" s="5"/>
      <c r="R39" s="176"/>
      <c r="S39" s="176"/>
      <c r="T39" s="6"/>
      <c r="U39" s="175"/>
      <c r="V39" s="176"/>
      <c r="W39" s="176"/>
      <c r="X39" s="177"/>
      <c r="Y39" s="5"/>
      <c r="Z39" s="176"/>
      <c r="AA39" s="176"/>
      <c r="AB39" s="6"/>
      <c r="AC39" s="319" t="s">
        <v>99</v>
      </c>
      <c r="AD39" s="388" t="s">
        <v>134</v>
      </c>
    </row>
    <row r="40" spans="1:30" s="7" customFormat="1" ht="14.1" customHeight="1" x14ac:dyDescent="0.2">
      <c r="A40" s="191" t="s">
        <v>187</v>
      </c>
      <c r="B40" s="178" t="s">
        <v>32</v>
      </c>
      <c r="C40" s="178" t="s">
        <v>32</v>
      </c>
      <c r="D40" s="41"/>
      <c r="E40" s="5"/>
      <c r="F40" s="176"/>
      <c r="G40" s="176"/>
      <c r="H40" s="177"/>
      <c r="I40" s="175"/>
      <c r="J40" s="176"/>
      <c r="K40" s="176"/>
      <c r="L40" s="6"/>
      <c r="M40" s="470">
        <v>0</v>
      </c>
      <c r="N40" s="176">
        <v>3</v>
      </c>
      <c r="O40" s="173" t="s">
        <v>66</v>
      </c>
      <c r="P40" s="177">
        <v>4</v>
      </c>
      <c r="Q40" s="5"/>
      <c r="R40" s="176"/>
      <c r="S40" s="176"/>
      <c r="T40" s="6"/>
      <c r="U40" s="175"/>
      <c r="V40" s="176"/>
      <c r="W40" s="176"/>
      <c r="X40" s="177"/>
      <c r="Y40" s="5"/>
      <c r="Z40" s="176"/>
      <c r="AA40" s="176"/>
      <c r="AB40" s="6"/>
      <c r="AC40" s="319" t="s">
        <v>20</v>
      </c>
      <c r="AD40" s="388" t="s">
        <v>135</v>
      </c>
    </row>
    <row r="41" spans="1:30" s="7" customFormat="1" ht="14.1" customHeight="1" x14ac:dyDescent="0.2">
      <c r="A41" s="191" t="s">
        <v>186</v>
      </c>
      <c r="B41" s="178" t="s">
        <v>33</v>
      </c>
      <c r="C41" s="178" t="s">
        <v>33</v>
      </c>
      <c r="D41" s="41"/>
      <c r="E41" s="5"/>
      <c r="F41" s="176"/>
      <c r="G41" s="176"/>
      <c r="H41" s="177"/>
      <c r="I41" s="175"/>
      <c r="J41" s="176"/>
      <c r="K41" s="176"/>
      <c r="L41" s="6"/>
      <c r="M41" s="470">
        <v>0</v>
      </c>
      <c r="N41" s="176">
        <v>3</v>
      </c>
      <c r="O41" s="173" t="s">
        <v>66</v>
      </c>
      <c r="P41" s="177">
        <v>4</v>
      </c>
      <c r="Q41" s="5"/>
      <c r="R41" s="176"/>
      <c r="S41" s="176"/>
      <c r="T41" s="6"/>
      <c r="U41" s="175"/>
      <c r="V41" s="176"/>
      <c r="W41" s="176"/>
      <c r="X41" s="177"/>
      <c r="Y41" s="5"/>
      <c r="Z41" s="176"/>
      <c r="AA41" s="176"/>
      <c r="AB41" s="6"/>
      <c r="AC41" s="184" t="s">
        <v>20</v>
      </c>
      <c r="AD41" s="87" t="s">
        <v>136</v>
      </c>
    </row>
    <row r="42" spans="1:30" s="7" customFormat="1" ht="14.1" customHeight="1" thickBot="1" x14ac:dyDescent="0.25">
      <c r="A42" s="129" t="s">
        <v>179</v>
      </c>
      <c r="B42" s="189" t="s">
        <v>34</v>
      </c>
      <c r="C42" s="189" t="s">
        <v>34</v>
      </c>
      <c r="D42" s="189"/>
      <c r="E42" s="134"/>
      <c r="F42" s="134"/>
      <c r="G42" s="134"/>
      <c r="H42" s="135"/>
      <c r="I42" s="9"/>
      <c r="J42" s="170"/>
      <c r="K42" s="170"/>
      <c r="L42" s="171"/>
      <c r="M42" s="471">
        <v>0</v>
      </c>
      <c r="N42" s="170">
        <v>3</v>
      </c>
      <c r="O42" s="133" t="s">
        <v>66</v>
      </c>
      <c r="P42" s="171">
        <v>4</v>
      </c>
      <c r="Q42" s="169"/>
      <c r="R42" s="170"/>
      <c r="S42" s="170"/>
      <c r="T42" s="136"/>
      <c r="U42" s="9"/>
      <c r="V42" s="170"/>
      <c r="W42" s="170"/>
      <c r="X42" s="171"/>
      <c r="Y42" s="169"/>
      <c r="Z42" s="170"/>
      <c r="AA42" s="170"/>
      <c r="AB42" s="136"/>
      <c r="AC42" s="44" t="s">
        <v>20</v>
      </c>
      <c r="AD42" s="389" t="s">
        <v>137</v>
      </c>
    </row>
    <row r="43" spans="1:30" s="7" customFormat="1" ht="14.1" customHeight="1" thickBot="1" x14ac:dyDescent="0.25">
      <c r="A43" s="509" t="s">
        <v>65</v>
      </c>
      <c r="B43" s="510"/>
      <c r="C43" s="399"/>
      <c r="D43" s="272">
        <f>SUM(H43,L43,P43,T43,X43,AB43)</f>
        <v>8</v>
      </c>
      <c r="E43" s="267">
        <f t="shared" ref="E43:M43" si="0">SUM(E38:E42)</f>
        <v>0</v>
      </c>
      <c r="F43" s="226">
        <f t="shared" si="0"/>
        <v>0</v>
      </c>
      <c r="G43" s="226"/>
      <c r="H43" s="268">
        <f t="shared" si="0"/>
        <v>0</v>
      </c>
      <c r="I43" s="226">
        <f t="shared" si="0"/>
        <v>0</v>
      </c>
      <c r="J43" s="226">
        <f t="shared" si="0"/>
        <v>0</v>
      </c>
      <c r="K43" s="226"/>
      <c r="L43" s="270">
        <f t="shared" si="0"/>
        <v>0</v>
      </c>
      <c r="M43" s="267">
        <f t="shared" si="0"/>
        <v>0</v>
      </c>
      <c r="N43" s="226">
        <v>8</v>
      </c>
      <c r="O43" s="226"/>
      <c r="P43" s="268">
        <v>8</v>
      </c>
      <c r="Q43" s="267">
        <f t="shared" ref="Q43:Z43" si="1">SUM(Q38:Q42)</f>
        <v>0</v>
      </c>
      <c r="R43" s="226">
        <f t="shared" si="1"/>
        <v>0</v>
      </c>
      <c r="S43" s="226"/>
      <c r="T43" s="268">
        <f t="shared" si="1"/>
        <v>0</v>
      </c>
      <c r="U43" s="226">
        <f t="shared" si="1"/>
        <v>0</v>
      </c>
      <c r="V43" s="226">
        <f t="shared" si="1"/>
        <v>0</v>
      </c>
      <c r="W43" s="226"/>
      <c r="X43" s="270">
        <f t="shared" si="1"/>
        <v>0</v>
      </c>
      <c r="Y43" s="267">
        <f t="shared" si="1"/>
        <v>0</v>
      </c>
      <c r="Z43" s="226">
        <f t="shared" si="1"/>
        <v>0</v>
      </c>
      <c r="AA43" s="226"/>
      <c r="AB43" s="268"/>
      <c r="AC43" s="226"/>
      <c r="AD43" s="225"/>
    </row>
    <row r="44" spans="1:30" s="7" customFormat="1" ht="14.1" customHeight="1" thickBot="1" x14ac:dyDescent="0.25">
      <c r="A44" s="509" t="s">
        <v>103</v>
      </c>
      <c r="B44" s="510"/>
      <c r="C44" s="399"/>
      <c r="D44" s="272">
        <f>SUM(D30,D43)</f>
        <v>22</v>
      </c>
      <c r="E44" s="267">
        <f>SUM(E30,E43)</f>
        <v>1</v>
      </c>
      <c r="F44" s="226">
        <f t="shared" ref="F44:H44" si="2">SUM(F30,F43)</f>
        <v>6</v>
      </c>
      <c r="G44" s="226"/>
      <c r="H44" s="268">
        <f t="shared" si="2"/>
        <v>9</v>
      </c>
      <c r="I44" s="226">
        <f>SUM(I30,I43)</f>
        <v>1</v>
      </c>
      <c r="J44" s="226">
        <f t="shared" ref="J44" si="3">SUM(J30,J43)</f>
        <v>4</v>
      </c>
      <c r="K44" s="226"/>
      <c r="L44" s="270">
        <f t="shared" ref="L44" si="4">SUM(L30,L43)</f>
        <v>5</v>
      </c>
      <c r="M44" s="267">
        <f>SUM(M30,M43)</f>
        <v>0</v>
      </c>
      <c r="N44" s="226">
        <f t="shared" ref="N44" si="5">SUM(N30,N43)</f>
        <v>8</v>
      </c>
      <c r="O44" s="226"/>
      <c r="P44" s="268">
        <f t="shared" ref="P44" si="6">SUM(P30,P43)</f>
        <v>8</v>
      </c>
      <c r="Q44" s="267">
        <f>SUM(Q30,Q43)</f>
        <v>0</v>
      </c>
      <c r="R44" s="226">
        <f t="shared" ref="R44" si="7">SUM(R30,R43)</f>
        <v>0</v>
      </c>
      <c r="S44" s="226"/>
      <c r="T44" s="268">
        <f t="shared" ref="T44" si="8">SUM(T30,T43)</f>
        <v>0</v>
      </c>
      <c r="U44" s="226">
        <f>SUM(U30,U43)</f>
        <v>0</v>
      </c>
      <c r="V44" s="226">
        <f t="shared" ref="V44" si="9">SUM(V30,V43)</f>
        <v>0</v>
      </c>
      <c r="W44" s="226"/>
      <c r="X44" s="270">
        <f t="shared" ref="X44" si="10">SUM(X30,X43)</f>
        <v>0</v>
      </c>
      <c r="Y44" s="267">
        <f>SUM(Y30,Y43)</f>
        <v>0</v>
      </c>
      <c r="Z44" s="226">
        <f t="shared" ref="Z44" si="11">SUM(Z30,Z43)</f>
        <v>0</v>
      </c>
      <c r="AA44" s="226"/>
      <c r="AB44" s="268">
        <f t="shared" ref="AB44" si="12">SUM(AB30,AB43)</f>
        <v>0</v>
      </c>
      <c r="AC44" s="226"/>
      <c r="AD44" s="225"/>
    </row>
    <row r="45" spans="1:30" s="235" customFormat="1" ht="17.25" customHeight="1" thickBot="1" x14ac:dyDescent="0.3">
      <c r="A45" s="445" t="s">
        <v>23</v>
      </c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  <c r="N45" s="446"/>
      <c r="O45" s="446"/>
      <c r="P45" s="446"/>
      <c r="Q45" s="446"/>
      <c r="R45" s="446"/>
      <c r="S45" s="446"/>
      <c r="T45" s="446"/>
      <c r="U45" s="446"/>
      <c r="V45" s="446"/>
      <c r="W45" s="446"/>
      <c r="X45" s="446"/>
      <c r="Y45" s="446"/>
      <c r="Z45" s="446"/>
      <c r="AA45" s="446"/>
      <c r="AB45" s="446"/>
      <c r="AC45" s="446"/>
      <c r="AD45" s="447"/>
    </row>
    <row r="46" spans="1:30" s="7" customFormat="1" ht="14.1" customHeight="1" x14ac:dyDescent="0.2">
      <c r="A46" s="39" t="s">
        <v>163</v>
      </c>
      <c r="B46" s="349" t="s">
        <v>95</v>
      </c>
      <c r="C46" s="375" t="s">
        <v>218</v>
      </c>
      <c r="D46" s="285"/>
      <c r="E46" s="469">
        <v>2</v>
      </c>
      <c r="F46" s="3">
        <v>1</v>
      </c>
      <c r="G46" s="3" t="s">
        <v>16</v>
      </c>
      <c r="H46" s="4">
        <v>4</v>
      </c>
      <c r="I46" s="469"/>
      <c r="J46" s="3"/>
      <c r="K46" s="3"/>
      <c r="L46" s="4"/>
      <c r="M46" s="2"/>
      <c r="N46" s="3"/>
      <c r="O46" s="3"/>
      <c r="P46" s="4"/>
      <c r="Q46" s="2"/>
      <c r="R46" s="3"/>
      <c r="S46" s="3"/>
      <c r="T46" s="4"/>
      <c r="U46" s="2"/>
      <c r="V46" s="3"/>
      <c r="W46" s="3"/>
      <c r="X46" s="4"/>
      <c r="Y46" s="2"/>
      <c r="Z46" s="3"/>
      <c r="AA46" s="3"/>
      <c r="AB46" s="4"/>
      <c r="AC46" s="425" t="s">
        <v>20</v>
      </c>
      <c r="AD46" s="418" t="s">
        <v>133</v>
      </c>
    </row>
    <row r="47" spans="1:30" s="7" customFormat="1" ht="13.5" customHeight="1" x14ac:dyDescent="0.2">
      <c r="A47" s="191" t="s">
        <v>272</v>
      </c>
      <c r="B47" s="428" t="s">
        <v>266</v>
      </c>
      <c r="C47" s="435" t="s">
        <v>267</v>
      </c>
      <c r="D47" s="41"/>
      <c r="E47" s="470">
        <v>2</v>
      </c>
      <c r="F47" s="336">
        <v>1</v>
      </c>
      <c r="G47" s="337" t="s">
        <v>16</v>
      </c>
      <c r="H47" s="338">
        <v>4</v>
      </c>
      <c r="I47" s="470"/>
      <c r="J47" s="336"/>
      <c r="K47" s="337"/>
      <c r="L47" s="338"/>
      <c r="M47" s="9"/>
      <c r="N47" s="170"/>
      <c r="O47" s="170"/>
      <c r="P47" s="171"/>
      <c r="Q47" s="9"/>
      <c r="R47" s="170"/>
      <c r="S47" s="170"/>
      <c r="T47" s="171"/>
      <c r="U47" s="9"/>
      <c r="V47" s="170"/>
      <c r="W47" s="170"/>
      <c r="X47" s="171"/>
      <c r="Y47" s="9"/>
      <c r="Z47" s="170"/>
      <c r="AA47" s="170"/>
      <c r="AB47" s="171"/>
      <c r="AC47" s="571" t="s">
        <v>20</v>
      </c>
      <c r="AD47" s="420" t="s">
        <v>133</v>
      </c>
    </row>
    <row r="48" spans="1:30" s="7" customFormat="1" ht="14.1" customHeight="1" x14ac:dyDescent="0.2">
      <c r="A48" s="191" t="s">
        <v>164</v>
      </c>
      <c r="B48" s="371" t="s">
        <v>109</v>
      </c>
      <c r="C48" s="325" t="s">
        <v>219</v>
      </c>
      <c r="D48" s="41"/>
      <c r="E48" s="470"/>
      <c r="F48" s="336"/>
      <c r="G48" s="337"/>
      <c r="H48" s="338"/>
      <c r="I48" s="470">
        <v>2</v>
      </c>
      <c r="J48" s="336">
        <v>1</v>
      </c>
      <c r="K48" s="337" t="s">
        <v>16</v>
      </c>
      <c r="L48" s="338">
        <v>4</v>
      </c>
      <c r="M48" s="9"/>
      <c r="N48" s="170"/>
      <c r="O48" s="170"/>
      <c r="P48" s="171"/>
      <c r="Q48" s="9"/>
      <c r="R48" s="170"/>
      <c r="S48" s="170"/>
      <c r="T48" s="171"/>
      <c r="U48" s="9"/>
      <c r="V48" s="170"/>
      <c r="W48" s="170"/>
      <c r="X48" s="171"/>
      <c r="Y48" s="9"/>
      <c r="Z48" s="170"/>
      <c r="AA48" s="170"/>
      <c r="AB48" s="171"/>
      <c r="AC48" s="419" t="s">
        <v>20</v>
      </c>
      <c r="AD48" s="93" t="s">
        <v>133</v>
      </c>
    </row>
    <row r="49" spans="1:30" s="214" customFormat="1" x14ac:dyDescent="0.2">
      <c r="A49" s="191" t="s">
        <v>165</v>
      </c>
      <c r="B49" s="350" t="s">
        <v>82</v>
      </c>
      <c r="C49" s="252" t="s">
        <v>220</v>
      </c>
      <c r="D49" s="227"/>
      <c r="E49" s="470">
        <v>3</v>
      </c>
      <c r="F49" s="340">
        <v>0</v>
      </c>
      <c r="G49" s="341" t="s">
        <v>16</v>
      </c>
      <c r="H49" s="342">
        <v>4</v>
      </c>
      <c r="I49" s="470"/>
      <c r="J49" s="340"/>
      <c r="K49" s="341"/>
      <c r="L49" s="342"/>
      <c r="M49" s="196"/>
      <c r="N49" s="213"/>
      <c r="O49" s="213"/>
      <c r="P49" s="199"/>
      <c r="Q49" s="196"/>
      <c r="R49" s="213"/>
      <c r="S49" s="213"/>
      <c r="T49" s="199"/>
      <c r="U49" s="196"/>
      <c r="V49" s="213"/>
      <c r="W49" s="213"/>
      <c r="X49" s="199"/>
      <c r="Y49" s="196"/>
      <c r="Z49" s="213"/>
      <c r="AA49" s="213"/>
      <c r="AB49" s="199"/>
      <c r="AC49" s="83" t="s">
        <v>287</v>
      </c>
      <c r="AD49" s="421" t="s">
        <v>147</v>
      </c>
    </row>
    <row r="50" spans="1:30" s="214" customFormat="1" ht="14.1" customHeight="1" thickBot="1" x14ac:dyDescent="0.25">
      <c r="A50" s="191" t="s">
        <v>166</v>
      </c>
      <c r="B50" s="350" t="s">
        <v>83</v>
      </c>
      <c r="C50" s="252" t="s">
        <v>221</v>
      </c>
      <c r="D50" s="227"/>
      <c r="E50" s="471"/>
      <c r="F50" s="344"/>
      <c r="G50" s="344"/>
      <c r="H50" s="345"/>
      <c r="I50" s="471">
        <v>3</v>
      </c>
      <c r="J50" s="340">
        <v>0</v>
      </c>
      <c r="K50" s="341" t="s">
        <v>16</v>
      </c>
      <c r="L50" s="342">
        <v>4</v>
      </c>
      <c r="M50" s="196"/>
      <c r="N50" s="213"/>
      <c r="O50" s="213"/>
      <c r="P50" s="199"/>
      <c r="Q50" s="196"/>
      <c r="R50" s="213"/>
      <c r="S50" s="213"/>
      <c r="T50" s="199"/>
      <c r="U50" s="196"/>
      <c r="V50" s="213"/>
      <c r="W50" s="213"/>
      <c r="X50" s="199"/>
      <c r="Y50" s="196"/>
      <c r="Z50" s="213"/>
      <c r="AA50" s="213"/>
      <c r="AB50" s="199"/>
      <c r="AC50" s="83" t="s">
        <v>287</v>
      </c>
      <c r="AD50" s="421" t="s">
        <v>268</v>
      </c>
    </row>
    <row r="51" spans="1:30" s="7" customFormat="1" ht="14.1" customHeight="1" x14ac:dyDescent="0.2">
      <c r="A51" s="191" t="s">
        <v>167</v>
      </c>
      <c r="B51" s="350" t="s">
        <v>24</v>
      </c>
      <c r="C51" s="252" t="s">
        <v>222</v>
      </c>
      <c r="D51" s="41"/>
      <c r="E51" s="469">
        <v>3</v>
      </c>
      <c r="F51" s="344">
        <v>1</v>
      </c>
      <c r="G51" s="344" t="s">
        <v>16</v>
      </c>
      <c r="H51" s="345">
        <v>5</v>
      </c>
      <c r="I51" s="469"/>
      <c r="J51" s="340"/>
      <c r="K51" s="341"/>
      <c r="L51" s="342"/>
      <c r="M51" s="175"/>
      <c r="N51" s="176"/>
      <c r="O51" s="176"/>
      <c r="P51" s="177"/>
      <c r="Q51" s="175"/>
      <c r="R51" s="176"/>
      <c r="S51" s="176"/>
      <c r="T51" s="177"/>
      <c r="U51" s="175"/>
      <c r="V51" s="176"/>
      <c r="W51" s="176"/>
      <c r="X51" s="177"/>
      <c r="Y51" s="175"/>
      <c r="Z51" s="176"/>
      <c r="AA51" s="176"/>
      <c r="AB51" s="177"/>
      <c r="AC51" s="424" t="s">
        <v>20</v>
      </c>
      <c r="AD51" s="320" t="s">
        <v>138</v>
      </c>
    </row>
    <row r="52" spans="1:30" s="7" customFormat="1" ht="14.1" customHeight="1" x14ac:dyDescent="0.2">
      <c r="A52" s="191" t="s">
        <v>168</v>
      </c>
      <c r="B52" s="350" t="s">
        <v>124</v>
      </c>
      <c r="C52" s="252" t="s">
        <v>223</v>
      </c>
      <c r="D52" s="41"/>
      <c r="E52" s="470"/>
      <c r="F52" s="347"/>
      <c r="G52" s="347"/>
      <c r="H52" s="348"/>
      <c r="I52" s="470">
        <v>3</v>
      </c>
      <c r="J52" s="347">
        <v>0</v>
      </c>
      <c r="K52" s="347" t="s">
        <v>16</v>
      </c>
      <c r="L52" s="348">
        <v>4</v>
      </c>
      <c r="M52" s="175"/>
      <c r="N52" s="176"/>
      <c r="O52" s="176"/>
      <c r="P52" s="177"/>
      <c r="Q52" s="175"/>
      <c r="R52" s="176"/>
      <c r="S52" s="176"/>
      <c r="T52" s="177"/>
      <c r="U52" s="175"/>
      <c r="V52" s="176"/>
      <c r="W52" s="176"/>
      <c r="X52" s="177"/>
      <c r="Y52" s="175"/>
      <c r="Z52" s="176"/>
      <c r="AA52" s="176"/>
      <c r="AB52" s="177"/>
      <c r="AC52" s="573" t="s">
        <v>288</v>
      </c>
      <c r="AD52" s="91" t="s">
        <v>139</v>
      </c>
    </row>
    <row r="53" spans="1:30" s="7" customFormat="1" ht="13.5" customHeight="1" x14ac:dyDescent="0.2">
      <c r="A53" s="191" t="s">
        <v>169</v>
      </c>
      <c r="B53" s="350" t="s">
        <v>25</v>
      </c>
      <c r="C53" s="252" t="s">
        <v>224</v>
      </c>
      <c r="D53" s="41"/>
      <c r="E53" s="470">
        <v>2</v>
      </c>
      <c r="F53" s="344">
        <v>1</v>
      </c>
      <c r="G53" s="344" t="s">
        <v>16</v>
      </c>
      <c r="H53" s="345">
        <v>4</v>
      </c>
      <c r="I53" s="470"/>
      <c r="J53" s="344"/>
      <c r="K53" s="344"/>
      <c r="L53" s="345"/>
      <c r="M53" s="175"/>
      <c r="N53" s="176"/>
      <c r="O53" s="176"/>
      <c r="P53" s="177"/>
      <c r="Q53" s="175"/>
      <c r="R53" s="176"/>
      <c r="S53" s="176"/>
      <c r="T53" s="177"/>
      <c r="U53" s="175"/>
      <c r="V53" s="176"/>
      <c r="W53" s="176"/>
      <c r="X53" s="177"/>
      <c r="Y53" s="175"/>
      <c r="Z53" s="176"/>
      <c r="AA53" s="176"/>
      <c r="AB53" s="177"/>
      <c r="AC53" s="424" t="s">
        <v>20</v>
      </c>
      <c r="AD53" s="91" t="s">
        <v>138</v>
      </c>
    </row>
    <row r="54" spans="1:30" s="7" customFormat="1" ht="14.1" customHeight="1" thickBot="1" x14ac:dyDescent="0.25">
      <c r="A54" s="47" t="s">
        <v>170</v>
      </c>
      <c r="B54" s="350" t="s">
        <v>89</v>
      </c>
      <c r="C54" s="374" t="s">
        <v>225</v>
      </c>
      <c r="D54" s="317"/>
      <c r="E54" s="470"/>
      <c r="F54" s="347"/>
      <c r="G54" s="347"/>
      <c r="H54" s="348"/>
      <c r="I54" s="470">
        <v>3</v>
      </c>
      <c r="J54" s="347">
        <v>0</v>
      </c>
      <c r="K54" s="347" t="s">
        <v>16</v>
      </c>
      <c r="L54" s="348">
        <v>4</v>
      </c>
      <c r="M54" s="175"/>
      <c r="N54" s="176"/>
      <c r="O54" s="176"/>
      <c r="P54" s="177"/>
      <c r="Q54" s="175"/>
      <c r="R54" s="176"/>
      <c r="S54" s="176"/>
      <c r="T54" s="177"/>
      <c r="U54" s="175"/>
      <c r="V54" s="176"/>
      <c r="W54" s="176"/>
      <c r="X54" s="177"/>
      <c r="Y54" s="175"/>
      <c r="Z54" s="176"/>
      <c r="AA54" s="176"/>
      <c r="AB54" s="177"/>
      <c r="AC54" s="83" t="s">
        <v>287</v>
      </c>
      <c r="AD54" s="422" t="s">
        <v>269</v>
      </c>
    </row>
    <row r="55" spans="1:30" s="7" customFormat="1" ht="14.1" customHeight="1" thickBot="1" x14ac:dyDescent="0.25">
      <c r="A55" s="536" t="s">
        <v>103</v>
      </c>
      <c r="B55" s="510"/>
      <c r="C55" s="436"/>
      <c r="D55" s="351">
        <f>SUM(H55,L55,P55,T55,X55,AB55)</f>
        <v>37</v>
      </c>
      <c r="E55" s="226">
        <f>SUM(E46:E54)</f>
        <v>12</v>
      </c>
      <c r="F55" s="224">
        <f>SUM(F46:F54)</f>
        <v>4</v>
      </c>
      <c r="G55" s="224"/>
      <c r="H55" s="224">
        <f>SUM(H46:H54)</f>
        <v>21</v>
      </c>
      <c r="I55" s="224">
        <f>SUM(I46:I54)</f>
        <v>11</v>
      </c>
      <c r="J55" s="224">
        <f>SUM(J46:J54)</f>
        <v>1</v>
      </c>
      <c r="K55" s="224"/>
      <c r="L55" s="224">
        <f>SUM(L46:L54)</f>
        <v>16</v>
      </c>
      <c r="M55" s="224">
        <f>SUM(M46:M54)</f>
        <v>0</v>
      </c>
      <c r="N55" s="224">
        <f>SUM(N46:N54)</f>
        <v>0</v>
      </c>
      <c r="O55" s="224"/>
      <c r="P55" s="224">
        <f>SUM(P46:P54)</f>
        <v>0</v>
      </c>
      <c r="Q55" s="224">
        <f>SUM(Q46:Q54)</f>
        <v>0</v>
      </c>
      <c r="R55" s="224">
        <f>SUM(R46:R54)</f>
        <v>0</v>
      </c>
      <c r="S55" s="224"/>
      <c r="T55" s="224">
        <f>SUM(T46:T54)</f>
        <v>0</v>
      </c>
      <c r="U55" s="224">
        <f>SUM(U46:U54)</f>
        <v>0</v>
      </c>
      <c r="V55" s="224">
        <f>SUM(V46:V54)</f>
        <v>0</v>
      </c>
      <c r="W55" s="224"/>
      <c r="X55" s="224">
        <f>SUM(X46:X54)</f>
        <v>0</v>
      </c>
      <c r="Y55" s="224">
        <f>SUM(Y46:Y54)</f>
        <v>0</v>
      </c>
      <c r="Z55" s="224">
        <f>SUM(Z46:Z54)</f>
        <v>0</v>
      </c>
      <c r="AA55" s="224"/>
      <c r="AB55" s="224">
        <f>SUM(AB46:AB54)</f>
        <v>0</v>
      </c>
      <c r="AC55" s="224"/>
      <c r="AD55" s="225"/>
    </row>
    <row r="56" spans="1:30" s="367" customFormat="1" ht="21" customHeight="1" thickBot="1" x14ac:dyDescent="0.35">
      <c r="A56" s="542" t="s">
        <v>19</v>
      </c>
      <c r="B56" s="543"/>
      <c r="C56" s="543"/>
      <c r="D56" s="543"/>
      <c r="E56" s="543"/>
      <c r="F56" s="543"/>
      <c r="G56" s="543"/>
      <c r="H56" s="543"/>
      <c r="I56" s="543"/>
      <c r="J56" s="543"/>
      <c r="K56" s="543"/>
      <c r="L56" s="543"/>
      <c r="M56" s="543"/>
      <c r="N56" s="543"/>
      <c r="O56" s="543"/>
      <c r="P56" s="543"/>
      <c r="Q56" s="543"/>
      <c r="R56" s="543"/>
      <c r="S56" s="543"/>
      <c r="T56" s="543"/>
      <c r="U56" s="543"/>
      <c r="V56" s="543"/>
      <c r="W56" s="543"/>
      <c r="X56" s="543"/>
      <c r="Y56" s="543"/>
      <c r="Z56" s="543"/>
      <c r="AA56" s="543"/>
      <c r="AB56" s="543"/>
      <c r="AC56" s="543"/>
      <c r="AD56" s="544"/>
    </row>
    <row r="57" spans="1:30" s="235" customFormat="1" ht="17.25" customHeight="1" thickBot="1" x14ac:dyDescent="0.3">
      <c r="A57" s="445" t="s">
        <v>37</v>
      </c>
      <c r="B57" s="446"/>
      <c r="C57" s="446"/>
      <c r="D57" s="446"/>
      <c r="E57" s="446"/>
      <c r="F57" s="446"/>
      <c r="G57" s="446"/>
      <c r="H57" s="446"/>
      <c r="I57" s="448"/>
      <c r="J57" s="448"/>
      <c r="K57" s="448"/>
      <c r="L57" s="448"/>
      <c r="M57" s="446"/>
      <c r="N57" s="446"/>
      <c r="O57" s="446"/>
      <c r="P57" s="446"/>
      <c r="Q57" s="448"/>
      <c r="R57" s="448"/>
      <c r="S57" s="448"/>
      <c r="T57" s="448"/>
      <c r="U57" s="446"/>
      <c r="V57" s="446"/>
      <c r="W57" s="446"/>
      <c r="X57" s="446"/>
      <c r="Y57" s="448"/>
      <c r="Z57" s="448"/>
      <c r="AA57" s="448"/>
      <c r="AB57" s="448"/>
      <c r="AC57" s="446"/>
      <c r="AD57" s="447"/>
    </row>
    <row r="58" spans="1:30" s="37" customFormat="1" ht="14.1" customHeight="1" x14ac:dyDescent="0.2">
      <c r="A58" s="191" t="s">
        <v>171</v>
      </c>
      <c r="B58" s="325" t="s">
        <v>125</v>
      </c>
      <c r="C58" s="325" t="s">
        <v>226</v>
      </c>
      <c r="D58" s="48"/>
      <c r="E58" s="169"/>
      <c r="F58" s="170"/>
      <c r="G58" s="170"/>
      <c r="H58" s="171"/>
      <c r="I58" s="470">
        <v>4</v>
      </c>
      <c r="J58" s="170">
        <v>0</v>
      </c>
      <c r="K58" s="170" t="s">
        <v>16</v>
      </c>
      <c r="L58" s="171">
        <v>5</v>
      </c>
      <c r="M58" s="169"/>
      <c r="N58" s="170"/>
      <c r="O58" s="170"/>
      <c r="P58" s="171"/>
      <c r="Q58" s="169"/>
      <c r="R58" s="170"/>
      <c r="S58" s="170"/>
      <c r="T58" s="171"/>
      <c r="U58" s="169"/>
      <c r="V58" s="170"/>
      <c r="W58" s="170"/>
      <c r="X58" s="171"/>
      <c r="Y58" s="169"/>
      <c r="Z58" s="170"/>
      <c r="AA58" s="170"/>
      <c r="AB58" s="171"/>
      <c r="AC58" s="574" t="s">
        <v>288</v>
      </c>
      <c r="AD58" s="93" t="s">
        <v>139</v>
      </c>
    </row>
    <row r="59" spans="1:30" s="37" customFormat="1" ht="14.1" customHeight="1" thickBot="1" x14ac:dyDescent="0.25">
      <c r="A59" s="70" t="s">
        <v>172</v>
      </c>
      <c r="B59" s="372" t="s">
        <v>126</v>
      </c>
      <c r="C59" s="372" t="s">
        <v>227</v>
      </c>
      <c r="D59" s="79" t="s">
        <v>27</v>
      </c>
      <c r="E59" s="80"/>
      <c r="F59" s="81"/>
      <c r="G59" s="81"/>
      <c r="H59" s="82"/>
      <c r="I59" s="103"/>
      <c r="J59" s="104"/>
      <c r="K59" s="104"/>
      <c r="L59" s="105"/>
      <c r="M59" s="80"/>
      <c r="N59" s="81"/>
      <c r="O59" s="81"/>
      <c r="P59" s="82"/>
      <c r="Q59" s="470">
        <v>3</v>
      </c>
      <c r="R59" s="81">
        <v>0</v>
      </c>
      <c r="S59" s="81" t="s">
        <v>16</v>
      </c>
      <c r="T59" s="82">
        <v>4</v>
      </c>
      <c r="U59" s="80"/>
      <c r="V59" s="81"/>
      <c r="W59" s="81"/>
      <c r="X59" s="82"/>
      <c r="Y59" s="80"/>
      <c r="Z59" s="81"/>
      <c r="AA59" s="81"/>
      <c r="AB59" s="82"/>
      <c r="AC59" s="573" t="s">
        <v>288</v>
      </c>
      <c r="AD59" s="94" t="s">
        <v>140</v>
      </c>
    </row>
    <row r="60" spans="1:30" s="7" customFormat="1" ht="14.1" customHeight="1" thickBot="1" x14ac:dyDescent="0.25">
      <c r="A60" s="509" t="s">
        <v>65</v>
      </c>
      <c r="B60" s="510"/>
      <c r="C60" s="399"/>
      <c r="D60" s="272">
        <f>SUM(H60,L60,P60,T60,X60,AB60)</f>
        <v>9</v>
      </c>
      <c r="E60" s="226">
        <f t="shared" ref="E60:AB60" si="13">SUM(E58:E59)</f>
        <v>0</v>
      </c>
      <c r="F60" s="226">
        <f t="shared" si="13"/>
        <v>0</v>
      </c>
      <c r="G60" s="226"/>
      <c r="H60" s="226">
        <f t="shared" si="13"/>
        <v>0</v>
      </c>
      <c r="I60" s="226">
        <f t="shared" si="13"/>
        <v>4</v>
      </c>
      <c r="J60" s="226">
        <f t="shared" si="13"/>
        <v>0</v>
      </c>
      <c r="K60" s="226"/>
      <c r="L60" s="226">
        <f t="shared" si="13"/>
        <v>5</v>
      </c>
      <c r="M60" s="226">
        <f t="shared" si="13"/>
        <v>0</v>
      </c>
      <c r="N60" s="226">
        <f t="shared" si="13"/>
        <v>0</v>
      </c>
      <c r="O60" s="226"/>
      <c r="P60" s="226">
        <f t="shared" si="13"/>
        <v>0</v>
      </c>
      <c r="Q60" s="226">
        <f t="shared" si="13"/>
        <v>3</v>
      </c>
      <c r="R60" s="226">
        <f t="shared" si="13"/>
        <v>0</v>
      </c>
      <c r="S60" s="226"/>
      <c r="T60" s="226">
        <f t="shared" si="13"/>
        <v>4</v>
      </c>
      <c r="U60" s="226">
        <f t="shared" si="13"/>
        <v>0</v>
      </c>
      <c r="V60" s="226">
        <f t="shared" si="13"/>
        <v>0</v>
      </c>
      <c r="W60" s="226"/>
      <c r="X60" s="226">
        <f t="shared" si="13"/>
        <v>0</v>
      </c>
      <c r="Y60" s="226">
        <f t="shared" si="13"/>
        <v>0</v>
      </c>
      <c r="Z60" s="226">
        <f t="shared" si="13"/>
        <v>0</v>
      </c>
      <c r="AA60" s="226"/>
      <c r="AB60" s="226">
        <f t="shared" si="13"/>
        <v>0</v>
      </c>
      <c r="AC60" s="224"/>
      <c r="AD60" s="225"/>
    </row>
    <row r="61" spans="1:30" s="235" customFormat="1" ht="17.25" customHeight="1" thickBot="1" x14ac:dyDescent="0.3">
      <c r="A61" s="445" t="s">
        <v>116</v>
      </c>
      <c r="B61" s="446"/>
      <c r="C61" s="446"/>
      <c r="D61" s="446"/>
      <c r="E61" s="446"/>
      <c r="F61" s="446"/>
      <c r="G61" s="446"/>
      <c r="H61" s="446"/>
      <c r="I61" s="448"/>
      <c r="J61" s="448"/>
      <c r="K61" s="448"/>
      <c r="L61" s="448"/>
      <c r="M61" s="446"/>
      <c r="N61" s="446"/>
      <c r="O61" s="446"/>
      <c r="P61" s="446"/>
      <c r="Q61" s="448"/>
      <c r="R61" s="448"/>
      <c r="S61" s="448"/>
      <c r="T61" s="448"/>
      <c r="U61" s="446"/>
      <c r="V61" s="446"/>
      <c r="W61" s="446"/>
      <c r="X61" s="446"/>
      <c r="Y61" s="448"/>
      <c r="Z61" s="448"/>
      <c r="AA61" s="448"/>
      <c r="AB61" s="448"/>
      <c r="AC61" s="446"/>
      <c r="AD61" s="447"/>
    </row>
    <row r="62" spans="1:30" s="7" customFormat="1" ht="14.1" customHeight="1" x14ac:dyDescent="0.2">
      <c r="A62" s="39" t="s">
        <v>173</v>
      </c>
      <c r="B62" s="185" t="s">
        <v>35</v>
      </c>
      <c r="C62" s="185" t="s">
        <v>228</v>
      </c>
      <c r="D62" s="71"/>
      <c r="E62" s="38"/>
      <c r="F62" s="173"/>
      <c r="G62" s="173"/>
      <c r="H62" s="4"/>
      <c r="I62" s="470">
        <v>2</v>
      </c>
      <c r="J62" s="355">
        <v>1</v>
      </c>
      <c r="K62" s="355" t="s">
        <v>16</v>
      </c>
      <c r="L62" s="353">
        <v>4</v>
      </c>
      <c r="M62" s="38"/>
      <c r="N62" s="173"/>
      <c r="O62" s="173"/>
      <c r="P62" s="4"/>
      <c r="Q62" s="38"/>
      <c r="R62" s="173"/>
      <c r="S62" s="173"/>
      <c r="T62" s="4"/>
      <c r="U62" s="38"/>
      <c r="V62" s="173"/>
      <c r="W62" s="173"/>
      <c r="X62" s="4"/>
      <c r="Y62" s="38"/>
      <c r="Z62" s="173"/>
      <c r="AA62" s="173"/>
      <c r="AB62" s="186"/>
      <c r="AC62" s="574" t="s">
        <v>288</v>
      </c>
      <c r="AD62" s="90" t="s">
        <v>139</v>
      </c>
    </row>
    <row r="63" spans="1:30" s="37" customFormat="1" ht="14.1" customHeight="1" thickBot="1" x14ac:dyDescent="0.25">
      <c r="A63" s="191" t="s">
        <v>174</v>
      </c>
      <c r="B63" s="189" t="s">
        <v>97</v>
      </c>
      <c r="C63" s="189" t="s">
        <v>229</v>
      </c>
      <c r="D63" s="48"/>
      <c r="E63" s="169"/>
      <c r="F63" s="170"/>
      <c r="G63" s="170"/>
      <c r="H63" s="171"/>
      <c r="I63" s="106"/>
      <c r="J63" s="190"/>
      <c r="K63" s="190"/>
      <c r="L63" s="107"/>
      <c r="M63" s="169"/>
      <c r="N63" s="170"/>
      <c r="O63" s="170"/>
      <c r="P63" s="171"/>
      <c r="Q63" s="470">
        <v>3</v>
      </c>
      <c r="R63" s="170">
        <v>0</v>
      </c>
      <c r="S63" s="170" t="s">
        <v>16</v>
      </c>
      <c r="T63" s="171">
        <v>4</v>
      </c>
      <c r="U63" s="169"/>
      <c r="V63" s="170"/>
      <c r="W63" s="170"/>
      <c r="X63" s="171"/>
      <c r="Y63" s="169"/>
      <c r="Z63" s="170"/>
      <c r="AA63" s="170"/>
      <c r="AB63" s="171"/>
      <c r="AC63" s="573" t="s">
        <v>288</v>
      </c>
      <c r="AD63" s="93" t="s">
        <v>139</v>
      </c>
    </row>
    <row r="64" spans="1:30" s="7" customFormat="1" ht="14.1" customHeight="1" thickBot="1" x14ac:dyDescent="0.25">
      <c r="A64" s="509" t="s">
        <v>65</v>
      </c>
      <c r="B64" s="510"/>
      <c r="C64" s="399"/>
      <c r="D64" s="272">
        <f>SUM(H64,L64,P64,T64,X64,AB64)</f>
        <v>8</v>
      </c>
      <c r="E64" s="226">
        <f t="shared" ref="E64:AB64" si="14">SUM(E62:E63)</f>
        <v>0</v>
      </c>
      <c r="F64" s="226">
        <f t="shared" si="14"/>
        <v>0</v>
      </c>
      <c r="G64" s="226"/>
      <c r="H64" s="226">
        <f t="shared" si="14"/>
        <v>0</v>
      </c>
      <c r="I64" s="226">
        <f t="shared" si="14"/>
        <v>2</v>
      </c>
      <c r="J64" s="226">
        <f t="shared" si="14"/>
        <v>1</v>
      </c>
      <c r="K64" s="226"/>
      <c r="L64" s="226">
        <f t="shared" si="14"/>
        <v>4</v>
      </c>
      <c r="M64" s="226">
        <f t="shared" si="14"/>
        <v>0</v>
      </c>
      <c r="N64" s="226">
        <f t="shared" si="14"/>
        <v>0</v>
      </c>
      <c r="O64" s="226"/>
      <c r="P64" s="226">
        <f t="shared" si="14"/>
        <v>0</v>
      </c>
      <c r="Q64" s="226">
        <f t="shared" si="14"/>
        <v>3</v>
      </c>
      <c r="R64" s="226">
        <f t="shared" si="14"/>
        <v>0</v>
      </c>
      <c r="S64" s="226"/>
      <c r="T64" s="226">
        <f t="shared" si="14"/>
        <v>4</v>
      </c>
      <c r="U64" s="226">
        <f t="shared" si="14"/>
        <v>0</v>
      </c>
      <c r="V64" s="226">
        <f t="shared" si="14"/>
        <v>0</v>
      </c>
      <c r="W64" s="226"/>
      <c r="X64" s="226">
        <f t="shared" si="14"/>
        <v>0</v>
      </c>
      <c r="Y64" s="226">
        <f t="shared" si="14"/>
        <v>0</v>
      </c>
      <c r="Z64" s="226">
        <f t="shared" si="14"/>
        <v>0</v>
      </c>
      <c r="AA64" s="226"/>
      <c r="AB64" s="226">
        <f t="shared" si="14"/>
        <v>0</v>
      </c>
      <c r="AC64" s="224"/>
      <c r="AD64" s="225"/>
    </row>
    <row r="65" spans="1:30" s="235" customFormat="1" ht="17.25" customHeight="1" thickBot="1" x14ac:dyDescent="0.3">
      <c r="A65" s="445" t="s">
        <v>96</v>
      </c>
      <c r="B65" s="446"/>
      <c r="C65" s="446"/>
      <c r="D65" s="446"/>
      <c r="E65" s="446"/>
      <c r="F65" s="446"/>
      <c r="G65" s="446"/>
      <c r="H65" s="446"/>
      <c r="I65" s="448"/>
      <c r="J65" s="448"/>
      <c r="K65" s="448"/>
      <c r="L65" s="448"/>
      <c r="M65" s="446"/>
      <c r="N65" s="446"/>
      <c r="O65" s="446"/>
      <c r="P65" s="446"/>
      <c r="Q65" s="448"/>
      <c r="R65" s="448"/>
      <c r="S65" s="448"/>
      <c r="T65" s="448"/>
      <c r="U65" s="446"/>
      <c r="V65" s="446"/>
      <c r="W65" s="446"/>
      <c r="X65" s="446"/>
      <c r="Y65" s="448"/>
      <c r="Z65" s="448"/>
      <c r="AA65" s="448"/>
      <c r="AB65" s="448"/>
      <c r="AC65" s="446"/>
      <c r="AD65" s="447"/>
    </row>
    <row r="66" spans="1:30" s="37" customFormat="1" ht="13.5" customHeight="1" thickBot="1" x14ac:dyDescent="0.25">
      <c r="A66" s="191" t="s">
        <v>274</v>
      </c>
      <c r="B66" s="189" t="s">
        <v>96</v>
      </c>
      <c r="C66" s="189" t="s">
        <v>230</v>
      </c>
      <c r="D66" s="350" t="s">
        <v>89</v>
      </c>
      <c r="E66" s="169"/>
      <c r="F66" s="170"/>
      <c r="G66" s="170"/>
      <c r="H66" s="171"/>
      <c r="I66" s="106"/>
      <c r="J66" s="190"/>
      <c r="K66" s="190"/>
      <c r="L66" s="107"/>
      <c r="M66" s="470">
        <v>4</v>
      </c>
      <c r="N66" s="170">
        <v>0</v>
      </c>
      <c r="O66" s="170" t="s">
        <v>16</v>
      </c>
      <c r="P66" s="429">
        <v>4</v>
      </c>
      <c r="Q66" s="169"/>
      <c r="R66" s="170"/>
      <c r="S66" s="170"/>
      <c r="T66" s="171"/>
      <c r="U66" s="169"/>
      <c r="V66" s="170"/>
      <c r="W66" s="170"/>
      <c r="X66" s="171"/>
      <c r="Y66" s="169"/>
      <c r="Z66" s="170"/>
      <c r="AA66" s="170"/>
      <c r="AB66" s="171"/>
      <c r="AC66" s="575" t="s">
        <v>287</v>
      </c>
      <c r="AD66" s="423" t="s">
        <v>269</v>
      </c>
    </row>
    <row r="67" spans="1:30" s="7" customFormat="1" ht="14.1" customHeight="1" thickBot="1" x14ac:dyDescent="0.25">
      <c r="A67" s="509" t="s">
        <v>65</v>
      </c>
      <c r="B67" s="510"/>
      <c r="C67" s="399"/>
      <c r="D67" s="272">
        <f>SUM(H67,L67,P67,T67,X67,AB67)</f>
        <v>4</v>
      </c>
      <c r="E67" s="226">
        <f t="shared" ref="E67:AB67" si="15">SUM(E66:E66)</f>
        <v>0</v>
      </c>
      <c r="F67" s="226">
        <f t="shared" si="15"/>
        <v>0</v>
      </c>
      <c r="G67" s="226"/>
      <c r="H67" s="226">
        <f t="shared" si="15"/>
        <v>0</v>
      </c>
      <c r="I67" s="226">
        <f t="shared" si="15"/>
        <v>0</v>
      </c>
      <c r="J67" s="226">
        <f t="shared" si="15"/>
        <v>0</v>
      </c>
      <c r="K67" s="226"/>
      <c r="L67" s="226">
        <f t="shared" si="15"/>
        <v>0</v>
      </c>
      <c r="M67" s="226">
        <f t="shared" si="15"/>
        <v>4</v>
      </c>
      <c r="N67" s="226">
        <f t="shared" si="15"/>
        <v>0</v>
      </c>
      <c r="O67" s="226"/>
      <c r="P67" s="226">
        <f t="shared" si="15"/>
        <v>4</v>
      </c>
      <c r="Q67" s="226">
        <f t="shared" si="15"/>
        <v>0</v>
      </c>
      <c r="R67" s="226">
        <f t="shared" si="15"/>
        <v>0</v>
      </c>
      <c r="S67" s="226"/>
      <c r="T67" s="226">
        <f t="shared" si="15"/>
        <v>0</v>
      </c>
      <c r="U67" s="226">
        <f t="shared" si="15"/>
        <v>0</v>
      </c>
      <c r="V67" s="226">
        <f t="shared" si="15"/>
        <v>0</v>
      </c>
      <c r="W67" s="226"/>
      <c r="X67" s="226">
        <f t="shared" si="15"/>
        <v>0</v>
      </c>
      <c r="Y67" s="226">
        <f t="shared" si="15"/>
        <v>0</v>
      </c>
      <c r="Z67" s="226">
        <f t="shared" si="15"/>
        <v>0</v>
      </c>
      <c r="AA67" s="226"/>
      <c r="AB67" s="226">
        <f t="shared" si="15"/>
        <v>0</v>
      </c>
      <c r="AC67" s="224"/>
      <c r="AD67" s="225"/>
    </row>
    <row r="68" spans="1:30" s="235" customFormat="1" ht="17.25" customHeight="1" thickBot="1" x14ac:dyDescent="0.3">
      <c r="A68" s="445" t="s">
        <v>87</v>
      </c>
      <c r="B68" s="446"/>
      <c r="C68" s="446"/>
      <c r="D68" s="446"/>
      <c r="E68" s="446"/>
      <c r="F68" s="446"/>
      <c r="G68" s="446"/>
      <c r="H68" s="446"/>
      <c r="I68" s="448"/>
      <c r="J68" s="448"/>
      <c r="K68" s="448"/>
      <c r="L68" s="448"/>
      <c r="M68" s="446"/>
      <c r="N68" s="446"/>
      <c r="O68" s="446"/>
      <c r="P68" s="446"/>
      <c r="Q68" s="448"/>
      <c r="R68" s="448"/>
      <c r="S68" s="448"/>
      <c r="T68" s="448"/>
      <c r="U68" s="446"/>
      <c r="V68" s="446"/>
      <c r="W68" s="446"/>
      <c r="X68" s="446"/>
      <c r="Y68" s="448"/>
      <c r="Z68" s="448"/>
      <c r="AA68" s="448"/>
      <c r="AB68" s="448"/>
      <c r="AC68" s="446"/>
      <c r="AD68" s="447"/>
    </row>
    <row r="69" spans="1:30" s="7" customFormat="1" ht="14.1" customHeight="1" x14ac:dyDescent="0.2">
      <c r="A69" s="191" t="s">
        <v>175</v>
      </c>
      <c r="B69" s="252" t="s">
        <v>87</v>
      </c>
      <c r="C69" s="252" t="s">
        <v>231</v>
      </c>
      <c r="D69" s="89"/>
      <c r="E69" s="9"/>
      <c r="F69" s="170"/>
      <c r="G69" s="170"/>
      <c r="H69" s="171"/>
      <c r="I69" s="181"/>
      <c r="J69" s="182"/>
      <c r="K69" s="183"/>
      <c r="L69" s="179"/>
      <c r="M69" s="470">
        <v>4</v>
      </c>
      <c r="N69" s="347">
        <v>0</v>
      </c>
      <c r="O69" s="347" t="s">
        <v>16</v>
      </c>
      <c r="P69" s="348">
        <v>5</v>
      </c>
      <c r="Q69" s="196"/>
      <c r="R69" s="213"/>
      <c r="S69" s="213"/>
      <c r="T69" s="199"/>
      <c r="U69" s="175"/>
      <c r="V69" s="176"/>
      <c r="W69" s="176"/>
      <c r="X69" s="177"/>
      <c r="Y69" s="175"/>
      <c r="Z69" s="176"/>
      <c r="AA69" s="176"/>
      <c r="AB69" s="177"/>
      <c r="AC69" s="574" t="s">
        <v>288</v>
      </c>
      <c r="AD69" s="320" t="s">
        <v>142</v>
      </c>
    </row>
    <row r="70" spans="1:30" s="214" customFormat="1" ht="14.1" customHeight="1" thickBot="1" x14ac:dyDescent="0.25">
      <c r="A70" s="191" t="s">
        <v>176</v>
      </c>
      <c r="B70" s="373" t="s">
        <v>111</v>
      </c>
      <c r="C70" s="373" t="s">
        <v>232</v>
      </c>
      <c r="D70" s="227"/>
      <c r="E70" s="218"/>
      <c r="F70" s="207"/>
      <c r="G70" s="207"/>
      <c r="H70" s="208"/>
      <c r="I70" s="209"/>
      <c r="J70" s="210"/>
      <c r="K70" s="211"/>
      <c r="L70" s="212"/>
      <c r="M70" s="206"/>
      <c r="N70" s="207"/>
      <c r="O70" s="207"/>
      <c r="P70" s="208"/>
      <c r="Q70" s="209"/>
      <c r="R70" s="210"/>
      <c r="S70" s="211"/>
      <c r="T70" s="212"/>
      <c r="U70" s="209"/>
      <c r="V70" s="210"/>
      <c r="W70" s="211"/>
      <c r="X70" s="212"/>
      <c r="Y70" s="339">
        <v>2</v>
      </c>
      <c r="Z70" s="340">
        <v>1</v>
      </c>
      <c r="AA70" s="341" t="s">
        <v>16</v>
      </c>
      <c r="AB70" s="342">
        <v>4</v>
      </c>
      <c r="AC70" s="573" t="s">
        <v>288</v>
      </c>
      <c r="AD70" s="180" t="s">
        <v>268</v>
      </c>
    </row>
    <row r="71" spans="1:30" s="7" customFormat="1" ht="14.1" customHeight="1" thickBot="1" x14ac:dyDescent="0.25">
      <c r="A71" s="509" t="s">
        <v>65</v>
      </c>
      <c r="B71" s="510"/>
      <c r="C71" s="399"/>
      <c r="D71" s="288">
        <f>SUM(H71,L71,P71,T71,X71,AB71)</f>
        <v>9</v>
      </c>
      <c r="E71" s="267">
        <f>SUM(E69:E69)</f>
        <v>0</v>
      </c>
      <c r="F71" s="224">
        <f t="shared" ref="F71:H71" si="16">SUM(F69:F69)</f>
        <v>0</v>
      </c>
      <c r="G71" s="224"/>
      <c r="H71" s="225">
        <f t="shared" si="16"/>
        <v>0</v>
      </c>
      <c r="I71" s="267">
        <f>SUM(I69:I69)</f>
        <v>0</v>
      </c>
      <c r="J71" s="224">
        <f t="shared" ref="J71" si="17">SUM(J69:J69)</f>
        <v>0</v>
      </c>
      <c r="K71" s="224"/>
      <c r="L71" s="324">
        <f t="shared" ref="L71" si="18">SUM(L69:L69)</f>
        <v>0</v>
      </c>
      <c r="M71" s="267">
        <f>SUM(M69:M70)</f>
        <v>4</v>
      </c>
      <c r="N71" s="224">
        <f t="shared" ref="N71:P71" si="19">SUM(N69:N70)</f>
        <v>0</v>
      </c>
      <c r="O71" s="224">
        <f t="shared" si="19"/>
        <v>0</v>
      </c>
      <c r="P71" s="225">
        <f t="shared" si="19"/>
        <v>5</v>
      </c>
      <c r="Q71" s="226">
        <f>SUM(Q69:Q70)</f>
        <v>0</v>
      </c>
      <c r="R71" s="224">
        <f>SUM(R69:R70)</f>
        <v>0</v>
      </c>
      <c r="S71" s="224"/>
      <c r="T71" s="225">
        <f>SUM(T69:T70)</f>
        <v>0</v>
      </c>
      <c r="U71" s="267">
        <f>SUM(U69:U70)</f>
        <v>0</v>
      </c>
      <c r="V71" s="224">
        <f>SUM(V69:V70)</f>
        <v>0</v>
      </c>
      <c r="W71" s="224"/>
      <c r="X71" s="225">
        <f>SUM(X69:X70)</f>
        <v>0</v>
      </c>
      <c r="Y71" s="267">
        <f>SUM(Y69:Y70)</f>
        <v>2</v>
      </c>
      <c r="Z71" s="224">
        <f t="shared" ref="Z71" si="20">SUM(Z69:Z70)</f>
        <v>1</v>
      </c>
      <c r="AA71" s="224">
        <f t="shared" ref="AA71" si="21">SUM(AA69:AA70)</f>
        <v>0</v>
      </c>
      <c r="AB71" s="225">
        <f t="shared" ref="AB71" si="22">SUM(AB69:AB70)</f>
        <v>4</v>
      </c>
      <c r="AC71" s="224"/>
      <c r="AD71" s="225"/>
    </row>
    <row r="72" spans="1:30" s="368" customFormat="1" ht="17.25" customHeight="1" thickBot="1" x14ac:dyDescent="0.3">
      <c r="A72" s="560" t="s">
        <v>121</v>
      </c>
      <c r="B72" s="561"/>
      <c r="C72" s="561"/>
      <c r="D72" s="561"/>
      <c r="E72" s="562"/>
      <c r="F72" s="562"/>
      <c r="G72" s="562"/>
      <c r="H72" s="562"/>
      <c r="I72" s="563"/>
      <c r="J72" s="563"/>
      <c r="K72" s="563"/>
      <c r="L72" s="563"/>
      <c r="M72" s="562"/>
      <c r="N72" s="562"/>
      <c r="O72" s="562"/>
      <c r="P72" s="562"/>
      <c r="Q72" s="563"/>
      <c r="R72" s="563"/>
      <c r="S72" s="563"/>
      <c r="T72" s="563"/>
      <c r="U72" s="561"/>
      <c r="V72" s="561"/>
      <c r="W72" s="561"/>
      <c r="X72" s="561"/>
      <c r="Y72" s="563"/>
      <c r="Z72" s="563"/>
      <c r="AA72" s="563"/>
      <c r="AB72" s="563"/>
      <c r="AC72" s="561"/>
      <c r="AD72" s="564"/>
    </row>
    <row r="73" spans="1:30" s="7" customFormat="1" ht="15.75" customHeight="1" thickBot="1" x14ac:dyDescent="0.25">
      <c r="A73" s="438" t="s">
        <v>106</v>
      </c>
      <c r="B73" s="439"/>
      <c r="C73" s="439"/>
      <c r="D73" s="439"/>
      <c r="E73" s="439"/>
      <c r="F73" s="439"/>
      <c r="G73" s="439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  <c r="T73" s="439"/>
      <c r="U73" s="439"/>
      <c r="V73" s="439"/>
      <c r="W73" s="439"/>
      <c r="X73" s="439"/>
      <c r="Y73" s="439"/>
      <c r="Z73" s="439"/>
      <c r="AA73" s="439"/>
      <c r="AB73" s="439"/>
      <c r="AC73" s="439"/>
      <c r="AD73" s="441"/>
    </row>
    <row r="74" spans="1:30" s="7" customFormat="1" ht="14.1" customHeight="1" x14ac:dyDescent="0.2">
      <c r="A74" s="191" t="s">
        <v>180</v>
      </c>
      <c r="B74" s="178" t="s">
        <v>26</v>
      </c>
      <c r="C74" s="408" t="s">
        <v>233</v>
      </c>
      <c r="D74" s="89"/>
      <c r="E74" s="9"/>
      <c r="F74" s="170"/>
      <c r="G74" s="170"/>
      <c r="H74" s="171"/>
      <c r="I74" s="181"/>
      <c r="J74" s="182"/>
      <c r="K74" s="183"/>
      <c r="L74" s="179"/>
      <c r="M74" s="346"/>
      <c r="N74" s="347"/>
      <c r="O74" s="347"/>
      <c r="P74" s="348"/>
      <c r="Q74" s="470">
        <v>2</v>
      </c>
      <c r="R74" s="347">
        <v>1</v>
      </c>
      <c r="S74" s="347" t="s">
        <v>16</v>
      </c>
      <c r="T74" s="348">
        <v>4</v>
      </c>
      <c r="U74" s="175"/>
      <c r="V74" s="176"/>
      <c r="W74" s="176"/>
      <c r="X74" s="177"/>
      <c r="Y74" s="196"/>
      <c r="Z74" s="213"/>
      <c r="AA74" s="213"/>
      <c r="AB74" s="199"/>
      <c r="AC74" s="574" t="s">
        <v>288</v>
      </c>
      <c r="AD74" s="422" t="s">
        <v>271</v>
      </c>
    </row>
    <row r="75" spans="1:30" s="7" customFormat="1" ht="14.1" customHeight="1" x14ac:dyDescent="0.2">
      <c r="A75" s="159" t="s">
        <v>181</v>
      </c>
      <c r="B75" s="325" t="s">
        <v>86</v>
      </c>
      <c r="C75" s="411" t="s">
        <v>234</v>
      </c>
      <c r="D75" s="223"/>
      <c r="E75" s="9"/>
      <c r="F75" s="170"/>
      <c r="G75" s="170"/>
      <c r="H75" s="171"/>
      <c r="I75" s="230"/>
      <c r="J75" s="220"/>
      <c r="K75" s="231"/>
      <c r="L75" s="221"/>
      <c r="M75" s="470">
        <v>4</v>
      </c>
      <c r="N75" s="336">
        <v>0</v>
      </c>
      <c r="O75" s="337" t="s">
        <v>16</v>
      </c>
      <c r="P75" s="338">
        <v>4</v>
      </c>
      <c r="Q75" s="343"/>
      <c r="R75" s="344"/>
      <c r="S75" s="344"/>
      <c r="T75" s="345"/>
      <c r="U75" s="9"/>
      <c r="V75" s="170"/>
      <c r="W75" s="170"/>
      <c r="X75" s="171"/>
      <c r="Y75" s="9"/>
      <c r="Z75" s="170"/>
      <c r="AA75" s="170"/>
      <c r="AB75" s="171"/>
      <c r="AC75" s="573" t="s">
        <v>288</v>
      </c>
      <c r="AD75" s="93" t="s">
        <v>142</v>
      </c>
    </row>
    <row r="76" spans="1:30" s="7" customFormat="1" ht="14.1" customHeight="1" x14ac:dyDescent="0.2">
      <c r="A76" s="191" t="s">
        <v>182</v>
      </c>
      <c r="B76" s="178" t="s">
        <v>36</v>
      </c>
      <c r="C76" s="407" t="s">
        <v>235</v>
      </c>
      <c r="D76" s="41"/>
      <c r="E76" s="5"/>
      <c r="F76" s="176"/>
      <c r="G76" s="176"/>
      <c r="H76" s="177"/>
      <c r="I76" s="102"/>
      <c r="J76" s="182"/>
      <c r="K76" s="182"/>
      <c r="L76" s="179"/>
      <c r="M76" s="470">
        <v>2</v>
      </c>
      <c r="N76" s="182">
        <v>1</v>
      </c>
      <c r="O76" s="182" t="s">
        <v>16</v>
      </c>
      <c r="P76" s="179">
        <v>4</v>
      </c>
      <c r="Q76" s="5"/>
      <c r="R76" s="176"/>
      <c r="S76" s="176"/>
      <c r="T76" s="177"/>
      <c r="U76" s="5"/>
      <c r="V76" s="176"/>
      <c r="W76" s="176"/>
      <c r="X76" s="177"/>
      <c r="Y76" s="5"/>
      <c r="Z76" s="176"/>
      <c r="AA76" s="176"/>
      <c r="AB76" s="177"/>
      <c r="AC76" s="573" t="s">
        <v>288</v>
      </c>
      <c r="AD76" s="91" t="s">
        <v>139</v>
      </c>
    </row>
    <row r="77" spans="1:30" s="7" customFormat="1" ht="14.1" customHeight="1" x14ac:dyDescent="0.2">
      <c r="A77" s="191" t="s">
        <v>275</v>
      </c>
      <c r="B77" s="178" t="s">
        <v>39</v>
      </c>
      <c r="C77" s="407" t="s">
        <v>236</v>
      </c>
      <c r="D77" s="191"/>
      <c r="E77" s="175"/>
      <c r="F77" s="170"/>
      <c r="G77" s="170"/>
      <c r="H77" s="177"/>
      <c r="I77" s="175"/>
      <c r="J77" s="176"/>
      <c r="K77" s="170"/>
      <c r="L77" s="177"/>
      <c r="M77" s="175"/>
      <c r="N77" s="176"/>
      <c r="O77" s="176"/>
      <c r="P77" s="177"/>
      <c r="Q77" s="470">
        <v>2</v>
      </c>
      <c r="R77" s="182">
        <v>1</v>
      </c>
      <c r="S77" s="182" t="s">
        <v>16</v>
      </c>
      <c r="T77" s="179">
        <v>4</v>
      </c>
      <c r="U77" s="9"/>
      <c r="V77" s="170"/>
      <c r="W77" s="170"/>
      <c r="X77" s="171"/>
      <c r="Y77" s="175"/>
      <c r="Z77" s="176"/>
      <c r="AA77" s="176"/>
      <c r="AB77" s="177"/>
      <c r="AC77" s="184" t="s">
        <v>20</v>
      </c>
      <c r="AD77" s="91" t="s">
        <v>137</v>
      </c>
    </row>
    <row r="78" spans="1:30" s="7" customFormat="1" ht="14.1" customHeight="1" x14ac:dyDescent="0.2">
      <c r="A78" s="191" t="s">
        <v>276</v>
      </c>
      <c r="B78" s="178" t="s">
        <v>40</v>
      </c>
      <c r="C78" s="407" t="s">
        <v>237</v>
      </c>
      <c r="D78" s="191" t="s">
        <v>27</v>
      </c>
      <c r="E78" s="32"/>
      <c r="F78" s="25"/>
      <c r="G78" s="25"/>
      <c r="H78" s="26"/>
      <c r="I78" s="32"/>
      <c r="J78" s="25"/>
      <c r="K78" s="25"/>
      <c r="L78" s="26"/>
      <c r="M78" s="32"/>
      <c r="N78" s="25"/>
      <c r="O78" s="25"/>
      <c r="P78" s="26"/>
      <c r="Q78" s="470">
        <v>2</v>
      </c>
      <c r="R78" s="25">
        <v>1</v>
      </c>
      <c r="S78" s="25" t="s">
        <v>16</v>
      </c>
      <c r="T78" s="26">
        <v>4</v>
      </c>
      <c r="U78" s="32"/>
      <c r="V78" s="25"/>
      <c r="W78" s="25"/>
      <c r="X78" s="26"/>
      <c r="Y78" s="32"/>
      <c r="Z78" s="25"/>
      <c r="AA78" s="25"/>
      <c r="AB78" s="26"/>
      <c r="AC78" s="55" t="s">
        <v>20</v>
      </c>
      <c r="AD78" s="180" t="s">
        <v>135</v>
      </c>
    </row>
    <row r="79" spans="1:30" s="7" customFormat="1" ht="14.1" customHeight="1" x14ac:dyDescent="0.2">
      <c r="A79" s="191" t="s">
        <v>277</v>
      </c>
      <c r="B79" s="178" t="s">
        <v>41</v>
      </c>
      <c r="C79" s="407" t="s">
        <v>238</v>
      </c>
      <c r="D79" s="191"/>
      <c r="E79" s="175"/>
      <c r="F79" s="170"/>
      <c r="G79" s="170"/>
      <c r="H79" s="177"/>
      <c r="I79" s="175"/>
      <c r="J79" s="176"/>
      <c r="K79" s="170"/>
      <c r="L79" s="177"/>
      <c r="M79" s="175"/>
      <c r="N79" s="176"/>
      <c r="O79" s="176"/>
      <c r="P79" s="177"/>
      <c r="Q79" s="470">
        <v>2</v>
      </c>
      <c r="R79" s="170">
        <v>1</v>
      </c>
      <c r="S79" s="170" t="s">
        <v>16</v>
      </c>
      <c r="T79" s="171">
        <v>4</v>
      </c>
      <c r="U79" s="9"/>
      <c r="V79" s="170"/>
      <c r="W79" s="170"/>
      <c r="X79" s="171"/>
      <c r="Y79" s="175"/>
      <c r="Z79" s="176"/>
      <c r="AA79" s="176"/>
      <c r="AB79" s="177"/>
      <c r="AC79" s="58" t="s">
        <v>20</v>
      </c>
      <c r="AD79" s="383" t="s">
        <v>143</v>
      </c>
    </row>
    <row r="80" spans="1:30" s="7" customFormat="1" ht="14.1" customHeight="1" thickBot="1" x14ac:dyDescent="0.25">
      <c r="A80" s="70" t="s">
        <v>278</v>
      </c>
      <c r="B80" s="374" t="s">
        <v>42</v>
      </c>
      <c r="C80" s="412" t="s">
        <v>239</v>
      </c>
      <c r="D80" s="47" t="s">
        <v>38</v>
      </c>
      <c r="E80" s="45"/>
      <c r="F80" s="35"/>
      <c r="G80" s="35"/>
      <c r="H80" s="36"/>
      <c r="I80" s="45"/>
      <c r="J80" s="35"/>
      <c r="K80" s="35"/>
      <c r="L80" s="36"/>
      <c r="M80" s="45"/>
      <c r="N80" s="35"/>
      <c r="O80" s="35"/>
      <c r="P80" s="36"/>
      <c r="Q80" s="470">
        <v>2</v>
      </c>
      <c r="R80" s="35">
        <v>1</v>
      </c>
      <c r="S80" s="35" t="s">
        <v>16</v>
      </c>
      <c r="T80" s="36">
        <v>4</v>
      </c>
      <c r="U80" s="45"/>
      <c r="V80" s="35"/>
      <c r="W80" s="35"/>
      <c r="X80" s="36"/>
      <c r="Y80" s="61"/>
      <c r="Z80" s="62"/>
      <c r="AA80" s="62"/>
      <c r="AB80" s="63"/>
      <c r="AC80" s="44" t="s">
        <v>20</v>
      </c>
      <c r="AD80" s="165" t="s">
        <v>136</v>
      </c>
    </row>
    <row r="81" spans="1:37" s="7" customFormat="1" ht="14.1" customHeight="1" thickBot="1" x14ac:dyDescent="0.25">
      <c r="A81" s="509" t="s">
        <v>65</v>
      </c>
      <c r="B81" s="510"/>
      <c r="C81" s="399"/>
      <c r="D81" s="272">
        <v>8</v>
      </c>
      <c r="E81" s="226">
        <f>SUM(E74:E80)</f>
        <v>0</v>
      </c>
      <c r="F81" s="226">
        <f t="shared" ref="F81:H81" si="23">SUM(F74:F80)</f>
        <v>0</v>
      </c>
      <c r="G81" s="226"/>
      <c r="H81" s="226">
        <f t="shared" si="23"/>
        <v>0</v>
      </c>
      <c r="I81" s="226">
        <f>SUM(I74:I80)</f>
        <v>0</v>
      </c>
      <c r="J81" s="226">
        <f t="shared" ref="J81" si="24">SUM(J74:J80)</f>
        <v>0</v>
      </c>
      <c r="K81" s="226"/>
      <c r="L81" s="226">
        <f t="shared" ref="L81" si="25">SUM(L74:L80)</f>
        <v>0</v>
      </c>
      <c r="M81" s="226">
        <v>2</v>
      </c>
      <c r="N81" s="226">
        <v>1</v>
      </c>
      <c r="O81" s="226"/>
      <c r="P81" s="226">
        <v>4</v>
      </c>
      <c r="Q81" s="226">
        <v>2</v>
      </c>
      <c r="R81" s="226">
        <v>1</v>
      </c>
      <c r="S81" s="226"/>
      <c r="T81" s="226">
        <v>4</v>
      </c>
      <c r="U81" s="226">
        <f>SUM(U74:U80)</f>
        <v>0</v>
      </c>
      <c r="V81" s="226">
        <f t="shared" ref="V81" si="26">SUM(V74:V80)</f>
        <v>0</v>
      </c>
      <c r="W81" s="226"/>
      <c r="X81" s="226">
        <f t="shared" ref="X81" si="27">SUM(X74:X80)</f>
        <v>0</v>
      </c>
      <c r="Y81" s="226">
        <f>SUM(Y74:Y80)</f>
        <v>0</v>
      </c>
      <c r="Z81" s="226">
        <f t="shared" ref="Z81" si="28">SUM(Z74:Z80)</f>
        <v>0</v>
      </c>
      <c r="AA81" s="226"/>
      <c r="AB81" s="226">
        <f t="shared" ref="AB81" si="29">SUM(AB74:AB80)</f>
        <v>0</v>
      </c>
      <c r="AC81" s="224"/>
      <c r="AD81" s="225"/>
    </row>
    <row r="82" spans="1:37" s="7" customFormat="1" ht="15.75" thickBot="1" x14ac:dyDescent="0.25">
      <c r="A82" s="438" t="s">
        <v>43</v>
      </c>
      <c r="B82" s="439"/>
      <c r="C82" s="439"/>
      <c r="D82" s="439"/>
      <c r="E82" s="439"/>
      <c r="F82" s="439"/>
      <c r="G82" s="439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  <c r="T82" s="439"/>
      <c r="U82" s="439"/>
      <c r="V82" s="439"/>
      <c r="W82" s="439"/>
      <c r="X82" s="439"/>
      <c r="Y82" s="439"/>
      <c r="Z82" s="439"/>
      <c r="AA82" s="439"/>
      <c r="AB82" s="439"/>
      <c r="AC82" s="439"/>
      <c r="AD82" s="441"/>
    </row>
    <row r="83" spans="1:37" s="7" customFormat="1" ht="14.1" customHeight="1" x14ac:dyDescent="0.2">
      <c r="A83" s="39" t="s">
        <v>279</v>
      </c>
      <c r="B83" s="185" t="s">
        <v>44</v>
      </c>
      <c r="C83" s="185" t="s">
        <v>44</v>
      </c>
      <c r="D83" s="31"/>
      <c r="E83" s="28"/>
      <c r="F83" s="23"/>
      <c r="G83" s="23"/>
      <c r="H83" s="24"/>
      <c r="I83" s="28"/>
      <c r="J83" s="23"/>
      <c r="K83" s="23"/>
      <c r="L83" s="24"/>
      <c r="M83" s="95"/>
      <c r="N83" s="96"/>
      <c r="O83" s="96"/>
      <c r="P83" s="97"/>
      <c r="Q83" s="470">
        <v>0</v>
      </c>
      <c r="R83" s="108">
        <v>3</v>
      </c>
      <c r="S83" s="173" t="s">
        <v>66</v>
      </c>
      <c r="T83" s="109">
        <v>4</v>
      </c>
      <c r="U83" s="28"/>
      <c r="V83" s="23"/>
      <c r="W83" s="23"/>
      <c r="X83" s="24"/>
      <c r="Y83" s="28"/>
      <c r="Z83" s="23"/>
      <c r="AA83" s="23"/>
      <c r="AB83" s="24"/>
      <c r="AC83" s="55" t="s">
        <v>20</v>
      </c>
      <c r="AD83" s="326" t="s">
        <v>135</v>
      </c>
    </row>
    <row r="84" spans="1:37" s="7" customFormat="1" ht="14.1" customHeight="1" x14ac:dyDescent="0.2">
      <c r="A84" s="191" t="s">
        <v>280</v>
      </c>
      <c r="B84" s="178" t="s">
        <v>45</v>
      </c>
      <c r="C84" s="178" t="s">
        <v>45</v>
      </c>
      <c r="D84" s="30"/>
      <c r="E84" s="32"/>
      <c r="F84" s="25"/>
      <c r="G84" s="25"/>
      <c r="H84" s="26"/>
      <c r="I84" s="32"/>
      <c r="J84" s="25"/>
      <c r="K84" s="25"/>
      <c r="L84" s="26"/>
      <c r="M84" s="32"/>
      <c r="N84" s="25"/>
      <c r="O84" s="25"/>
      <c r="P84" s="26"/>
      <c r="Q84" s="470">
        <v>0</v>
      </c>
      <c r="R84" s="108">
        <v>3</v>
      </c>
      <c r="S84" s="173" t="s">
        <v>66</v>
      </c>
      <c r="T84" s="109">
        <v>4</v>
      </c>
      <c r="U84" s="32"/>
      <c r="V84" s="25"/>
      <c r="W84" s="25"/>
      <c r="X84" s="26"/>
      <c r="Y84" s="32"/>
      <c r="Z84" s="25"/>
      <c r="AA84" s="25"/>
      <c r="AB84" s="26"/>
      <c r="AC84" s="184" t="s">
        <v>20</v>
      </c>
      <c r="AD84" s="191" t="s">
        <v>136</v>
      </c>
    </row>
    <row r="85" spans="1:37" s="7" customFormat="1" ht="14.1" customHeight="1" x14ac:dyDescent="0.2">
      <c r="A85" s="191" t="s">
        <v>281</v>
      </c>
      <c r="B85" s="185" t="s">
        <v>46</v>
      </c>
      <c r="C85" s="185" t="s">
        <v>46</v>
      </c>
      <c r="D85" s="192"/>
      <c r="E85" s="28"/>
      <c r="F85" s="23"/>
      <c r="G85" s="23"/>
      <c r="H85" s="24"/>
      <c r="I85" s="28"/>
      <c r="J85" s="23"/>
      <c r="K85" s="23"/>
      <c r="L85" s="24"/>
      <c r="M85" s="28"/>
      <c r="N85" s="23"/>
      <c r="O85" s="23"/>
      <c r="P85" s="24"/>
      <c r="Q85" s="470">
        <v>0</v>
      </c>
      <c r="R85" s="108">
        <v>3</v>
      </c>
      <c r="S85" s="173" t="s">
        <v>66</v>
      </c>
      <c r="T85" s="109">
        <v>4</v>
      </c>
      <c r="U85" s="28"/>
      <c r="V85" s="23"/>
      <c r="W85" s="23"/>
      <c r="X85" s="24"/>
      <c r="Y85" s="28"/>
      <c r="Z85" s="23"/>
      <c r="AA85" s="23"/>
      <c r="AB85" s="24"/>
      <c r="AC85" s="55" t="s">
        <v>20</v>
      </c>
      <c r="AD85" s="326" t="s">
        <v>135</v>
      </c>
    </row>
    <row r="86" spans="1:37" s="54" customFormat="1" x14ac:dyDescent="0.2">
      <c r="A86" s="191" t="s">
        <v>282</v>
      </c>
      <c r="B86" s="184" t="s">
        <v>47</v>
      </c>
      <c r="C86" s="184" t="s">
        <v>47</v>
      </c>
      <c r="D86" s="83"/>
      <c r="E86" s="73"/>
      <c r="F86" s="77"/>
      <c r="G86" s="77"/>
      <c r="H86" s="78"/>
      <c r="I86" s="76"/>
      <c r="J86" s="74"/>
      <c r="K86" s="74"/>
      <c r="L86" s="75"/>
      <c r="M86" s="73"/>
      <c r="N86" s="77"/>
      <c r="O86" s="77"/>
      <c r="P86" s="78"/>
      <c r="Q86" s="470">
        <v>0</v>
      </c>
      <c r="R86" s="108">
        <v>3</v>
      </c>
      <c r="S86" s="173" t="s">
        <v>66</v>
      </c>
      <c r="T86" s="109">
        <v>4</v>
      </c>
      <c r="U86" s="73"/>
      <c r="V86" s="77"/>
      <c r="W86" s="77"/>
      <c r="X86" s="78"/>
      <c r="Y86" s="73"/>
      <c r="Z86" s="77"/>
      <c r="AA86" s="77"/>
      <c r="AB86" s="78"/>
      <c r="AC86" s="58" t="s">
        <v>99</v>
      </c>
      <c r="AD86" s="98" t="s">
        <v>134</v>
      </c>
    </row>
    <row r="87" spans="1:37" s="7" customFormat="1" ht="14.1" customHeight="1" thickBot="1" x14ac:dyDescent="0.25">
      <c r="A87" s="70" t="s">
        <v>283</v>
      </c>
      <c r="B87" s="178" t="s">
        <v>48</v>
      </c>
      <c r="C87" s="178" t="s">
        <v>48</v>
      </c>
      <c r="D87" s="88"/>
      <c r="E87" s="32"/>
      <c r="F87" s="25"/>
      <c r="G87" s="25"/>
      <c r="H87" s="26"/>
      <c r="I87" s="32"/>
      <c r="J87" s="25"/>
      <c r="K87" s="25"/>
      <c r="L87" s="26"/>
      <c r="M87" s="32"/>
      <c r="N87" s="25"/>
      <c r="O87" s="25"/>
      <c r="P87" s="26"/>
      <c r="Q87" s="470">
        <v>0</v>
      </c>
      <c r="R87" s="108">
        <v>3</v>
      </c>
      <c r="S87" s="173" t="s">
        <v>66</v>
      </c>
      <c r="T87" s="109">
        <v>4</v>
      </c>
      <c r="U87" s="32"/>
      <c r="V87" s="25"/>
      <c r="W87" s="25"/>
      <c r="X87" s="26"/>
      <c r="Y87" s="32"/>
      <c r="Z87" s="25"/>
      <c r="AA87" s="25"/>
      <c r="AB87" s="26"/>
      <c r="AC87" s="58" t="s">
        <v>20</v>
      </c>
      <c r="AD87" s="91" t="s">
        <v>137</v>
      </c>
    </row>
    <row r="88" spans="1:37" s="7" customFormat="1" ht="14.1" customHeight="1" thickBot="1" x14ac:dyDescent="0.25">
      <c r="A88" s="509" t="s">
        <v>65</v>
      </c>
      <c r="B88" s="510"/>
      <c r="C88" s="399"/>
      <c r="D88" s="272">
        <f>SUM(H88,L88,P88,T88,X88,AB88)</f>
        <v>4</v>
      </c>
      <c r="E88" s="267">
        <f>SUM(E83:E87)</f>
        <v>0</v>
      </c>
      <c r="F88" s="226">
        <f>SUM(F83:F87)</f>
        <v>0</v>
      </c>
      <c r="G88" s="226"/>
      <c r="H88" s="268">
        <f>SUM(H83:H87)</f>
        <v>0</v>
      </c>
      <c r="I88" s="267">
        <f>SUM(I83:I87)</f>
        <v>0</v>
      </c>
      <c r="J88" s="226">
        <f>SUM(J83:J87)</f>
        <v>0</v>
      </c>
      <c r="K88" s="226"/>
      <c r="L88" s="268">
        <f>SUM(L83:L87)</f>
        <v>0</v>
      </c>
      <c r="M88" s="267">
        <f>SUM(M83:M87)</f>
        <v>0</v>
      </c>
      <c r="N88" s="226">
        <f>SUM(N83:N87)</f>
        <v>0</v>
      </c>
      <c r="O88" s="226"/>
      <c r="P88" s="268">
        <f>SUM(P83:P87)</f>
        <v>0</v>
      </c>
      <c r="Q88" s="226">
        <v>0</v>
      </c>
      <c r="R88" s="226">
        <v>3</v>
      </c>
      <c r="S88" s="226"/>
      <c r="T88" s="226">
        <v>4</v>
      </c>
      <c r="U88" s="267">
        <f>SUM(U83:U87)</f>
        <v>0</v>
      </c>
      <c r="V88" s="226">
        <f>SUM(V83:V87)</f>
        <v>0</v>
      </c>
      <c r="W88" s="226"/>
      <c r="X88" s="268">
        <f>SUM(X83:X87)</f>
        <v>0</v>
      </c>
      <c r="Y88" s="267">
        <f>SUM(Y83:Y87)</f>
        <v>0</v>
      </c>
      <c r="Z88" s="226">
        <f>SUM(Z83:Z87)</f>
        <v>0</v>
      </c>
      <c r="AA88" s="226"/>
      <c r="AB88" s="268">
        <f>SUM(AB83:AB87)</f>
        <v>0</v>
      </c>
      <c r="AC88" s="224"/>
      <c r="AD88" s="225"/>
    </row>
    <row r="89" spans="1:37" s="369" customFormat="1" ht="17.25" customHeight="1" thickBot="1" x14ac:dyDescent="0.3">
      <c r="A89" s="449" t="s">
        <v>117</v>
      </c>
      <c r="B89" s="450"/>
      <c r="C89" s="450"/>
      <c r="D89" s="450"/>
      <c r="E89" s="450"/>
      <c r="F89" s="450"/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50"/>
      <c r="R89" s="450"/>
      <c r="S89" s="450"/>
      <c r="T89" s="450"/>
      <c r="U89" s="450"/>
      <c r="V89" s="450"/>
      <c r="W89" s="450"/>
      <c r="X89" s="450"/>
      <c r="Y89" s="450"/>
      <c r="Z89" s="450"/>
      <c r="AA89" s="450"/>
      <c r="AB89" s="450"/>
      <c r="AC89" s="450"/>
      <c r="AD89" s="451"/>
    </row>
    <row r="90" spans="1:37" x14ac:dyDescent="0.2">
      <c r="A90" s="39" t="s">
        <v>183</v>
      </c>
      <c r="B90" s="375" t="s">
        <v>100</v>
      </c>
      <c r="C90" s="375" t="s">
        <v>240</v>
      </c>
      <c r="D90" s="68"/>
      <c r="E90" s="49"/>
      <c r="F90" s="20"/>
      <c r="G90" s="20"/>
      <c r="H90" s="21"/>
      <c r="I90" s="254"/>
      <c r="J90" s="255"/>
      <c r="K90" s="255"/>
      <c r="L90" s="256"/>
      <c r="M90" s="470">
        <v>3</v>
      </c>
      <c r="N90" s="352">
        <v>0</v>
      </c>
      <c r="O90" s="352" t="s">
        <v>16</v>
      </c>
      <c r="P90" s="353">
        <v>4</v>
      </c>
      <c r="Q90" s="49"/>
      <c r="R90" s="20"/>
      <c r="S90" s="20"/>
      <c r="T90" s="21"/>
      <c r="U90" s="49"/>
      <c r="V90" s="20"/>
      <c r="W90" s="20"/>
      <c r="X90" s="21"/>
      <c r="Y90" s="19"/>
      <c r="Z90" s="20"/>
      <c r="AA90" s="20"/>
      <c r="AB90" s="21"/>
      <c r="AC90" s="576" t="s">
        <v>288</v>
      </c>
      <c r="AD90" s="418" t="s">
        <v>140</v>
      </c>
      <c r="AE90" s="7"/>
      <c r="AF90" s="7"/>
      <c r="AG90" s="7"/>
      <c r="AH90" s="7"/>
      <c r="AI90" s="7"/>
      <c r="AJ90" s="7"/>
      <c r="AK90" s="7"/>
    </row>
    <row r="91" spans="1:37" ht="14.1" customHeight="1" thickBot="1" x14ac:dyDescent="0.25">
      <c r="A91" s="191" t="s">
        <v>284</v>
      </c>
      <c r="B91" s="178" t="s">
        <v>55</v>
      </c>
      <c r="C91" s="178" t="s">
        <v>241</v>
      </c>
      <c r="D91" s="56"/>
      <c r="E91" s="28"/>
      <c r="F91" s="23"/>
      <c r="G91" s="23"/>
      <c r="H91" s="24"/>
      <c r="I91" s="28"/>
      <c r="J91" s="23"/>
      <c r="K91" s="23"/>
      <c r="L91" s="24"/>
      <c r="M91" s="470">
        <v>3</v>
      </c>
      <c r="N91" s="355">
        <v>1</v>
      </c>
      <c r="O91" s="355" t="s">
        <v>16</v>
      </c>
      <c r="P91" s="430">
        <v>5</v>
      </c>
      <c r="Q91" s="32"/>
      <c r="R91" s="25"/>
      <c r="S91" s="25"/>
      <c r="T91" s="26"/>
      <c r="U91" s="126"/>
      <c r="V91" s="59"/>
      <c r="W91" s="59"/>
      <c r="X91" s="60"/>
      <c r="Y91" s="22"/>
      <c r="Z91" s="23"/>
      <c r="AA91" s="23"/>
      <c r="AB91" s="24"/>
      <c r="AC91" s="576" t="s">
        <v>288</v>
      </c>
      <c r="AD91" s="91" t="s">
        <v>140</v>
      </c>
      <c r="AE91" s="7"/>
      <c r="AF91" s="7"/>
      <c r="AG91" s="7"/>
      <c r="AH91" s="7"/>
      <c r="AI91" s="7"/>
      <c r="AJ91" s="7"/>
      <c r="AK91" s="7"/>
    </row>
    <row r="92" spans="1:37" s="7" customFormat="1" ht="14.1" customHeight="1" thickBot="1" x14ac:dyDescent="0.25">
      <c r="A92" s="509" t="s">
        <v>65</v>
      </c>
      <c r="B92" s="510"/>
      <c r="C92" s="399"/>
      <c r="D92" s="272">
        <f>SUM(H92,L92,P92,T92,X92,AB92)</f>
        <v>9</v>
      </c>
      <c r="E92" s="267">
        <f>SUM(E90:E91)</f>
        <v>0</v>
      </c>
      <c r="F92" s="226">
        <f>SUM(F90:F91)</f>
        <v>0</v>
      </c>
      <c r="G92" s="226"/>
      <c r="H92" s="268">
        <f>SUM(H90:H91)</f>
        <v>0</v>
      </c>
      <c r="I92" s="267">
        <f>SUM(I90:I91)</f>
        <v>0</v>
      </c>
      <c r="J92" s="226">
        <f>SUM(J90:J91)</f>
        <v>0</v>
      </c>
      <c r="K92" s="226"/>
      <c r="L92" s="268">
        <f>SUM(L90:L91)</f>
        <v>0</v>
      </c>
      <c r="M92" s="267">
        <f>SUM(M90:M91)</f>
        <v>6</v>
      </c>
      <c r="N92" s="226">
        <f>SUM(N90:N91)</f>
        <v>1</v>
      </c>
      <c r="O92" s="226"/>
      <c r="P92" s="268">
        <f>SUM(P90:P91)</f>
        <v>9</v>
      </c>
      <c r="Q92" s="267">
        <f>SUM(Q90:Q91)</f>
        <v>0</v>
      </c>
      <c r="R92" s="226">
        <f>SUM(R90:R91)</f>
        <v>0</v>
      </c>
      <c r="S92" s="226"/>
      <c r="T92" s="268">
        <f>SUM(T90:T91)</f>
        <v>0</v>
      </c>
      <c r="U92" s="267">
        <f>SUM(U90:U91)</f>
        <v>0</v>
      </c>
      <c r="V92" s="226">
        <f>SUM(V90:V91)</f>
        <v>0</v>
      </c>
      <c r="W92" s="226"/>
      <c r="X92" s="268">
        <f>SUM(X90:X91)</f>
        <v>0</v>
      </c>
      <c r="Y92" s="267">
        <f>SUM(Y90:Y91)</f>
        <v>0</v>
      </c>
      <c r="Z92" s="226">
        <f>SUM(Z90:Z91)</f>
        <v>0</v>
      </c>
      <c r="AA92" s="226"/>
      <c r="AB92" s="268">
        <f>SUM(AB90:AB91)</f>
        <v>0</v>
      </c>
      <c r="AC92" s="224"/>
      <c r="AD92" s="225"/>
    </row>
    <row r="93" spans="1:37" s="235" customFormat="1" ht="17.25" customHeight="1" thickBot="1" x14ac:dyDescent="0.3">
      <c r="A93" s="524" t="s">
        <v>118</v>
      </c>
      <c r="B93" s="525"/>
      <c r="C93" s="525"/>
      <c r="D93" s="525"/>
      <c r="E93" s="525"/>
      <c r="F93" s="525"/>
      <c r="G93" s="525"/>
      <c r="H93" s="525"/>
      <c r="I93" s="526"/>
      <c r="J93" s="526"/>
      <c r="K93" s="526"/>
      <c r="L93" s="526"/>
      <c r="M93" s="525"/>
      <c r="N93" s="525"/>
      <c r="O93" s="525"/>
      <c r="P93" s="525"/>
      <c r="Q93" s="526"/>
      <c r="R93" s="526"/>
      <c r="S93" s="526"/>
      <c r="T93" s="526"/>
      <c r="U93" s="525"/>
      <c r="V93" s="525"/>
      <c r="W93" s="525"/>
      <c r="X93" s="525"/>
      <c r="Y93" s="526"/>
      <c r="Z93" s="526"/>
      <c r="AA93" s="526"/>
      <c r="AB93" s="526"/>
      <c r="AC93" s="525"/>
      <c r="AD93" s="527"/>
    </row>
    <row r="94" spans="1:37" s="370" customFormat="1" ht="14.1" customHeight="1" thickBot="1" x14ac:dyDescent="0.25">
      <c r="A94" s="452" t="s">
        <v>119</v>
      </c>
      <c r="B94" s="453"/>
      <c r="C94" s="453"/>
      <c r="D94" s="453"/>
      <c r="E94" s="453"/>
      <c r="F94" s="453"/>
      <c r="G94" s="453"/>
      <c r="H94" s="453"/>
      <c r="I94" s="453"/>
      <c r="J94" s="453"/>
      <c r="K94" s="453"/>
      <c r="L94" s="453"/>
      <c r="M94" s="453"/>
      <c r="N94" s="453"/>
      <c r="O94" s="453"/>
      <c r="P94" s="453"/>
      <c r="Q94" s="453"/>
      <c r="R94" s="453"/>
      <c r="S94" s="453"/>
      <c r="T94" s="453"/>
      <c r="U94" s="453"/>
      <c r="V94" s="453"/>
      <c r="W94" s="453"/>
      <c r="X94" s="453"/>
      <c r="Y94" s="453"/>
      <c r="Z94" s="453"/>
      <c r="AA94" s="453"/>
      <c r="AB94" s="453"/>
      <c r="AC94" s="453"/>
      <c r="AD94" s="454"/>
    </row>
    <row r="95" spans="1:37" ht="14.1" customHeight="1" x14ac:dyDescent="0.2">
      <c r="A95" s="70" t="s">
        <v>184</v>
      </c>
      <c r="B95" s="178" t="s">
        <v>60</v>
      </c>
      <c r="C95" s="417" t="s">
        <v>270</v>
      </c>
      <c r="D95" s="127"/>
      <c r="E95" s="28"/>
      <c r="F95" s="23"/>
      <c r="G95" s="23"/>
      <c r="H95" s="24"/>
      <c r="I95" s="28"/>
      <c r="J95" s="23"/>
      <c r="K95" s="23"/>
      <c r="L95" s="24"/>
      <c r="M95" s="28"/>
      <c r="N95" s="23"/>
      <c r="O95" s="23"/>
      <c r="P95" s="24"/>
      <c r="Q95" s="470">
        <v>0</v>
      </c>
      <c r="R95" s="23">
        <v>3</v>
      </c>
      <c r="S95" s="173" t="s">
        <v>66</v>
      </c>
      <c r="T95" s="24">
        <v>4</v>
      </c>
      <c r="U95" s="22"/>
      <c r="V95" s="23"/>
      <c r="W95" s="173"/>
      <c r="X95" s="24"/>
      <c r="Y95" s="22"/>
      <c r="Z95" s="23"/>
      <c r="AA95" s="173"/>
      <c r="AB95" s="24"/>
      <c r="AC95" s="572" t="s">
        <v>286</v>
      </c>
      <c r="AD95" s="383" t="s">
        <v>148</v>
      </c>
      <c r="AE95" s="7"/>
      <c r="AF95" s="7"/>
      <c r="AG95" s="7"/>
      <c r="AH95" s="7"/>
      <c r="AI95" s="7"/>
      <c r="AJ95" s="7"/>
      <c r="AK95" s="7"/>
    </row>
    <row r="96" spans="1:37" s="7" customFormat="1" ht="14.1" customHeight="1" thickBot="1" x14ac:dyDescent="0.25">
      <c r="A96" s="321" t="s">
        <v>188</v>
      </c>
      <c r="B96" s="376" t="s">
        <v>131</v>
      </c>
      <c r="C96" s="376" t="s">
        <v>242</v>
      </c>
      <c r="D96" s="322"/>
      <c r="E96" s="166"/>
      <c r="F96" s="167"/>
      <c r="G96" s="133"/>
      <c r="H96" s="168"/>
      <c r="I96" s="166"/>
      <c r="J96" s="167"/>
      <c r="K96" s="133"/>
      <c r="L96" s="168"/>
      <c r="M96" s="166"/>
      <c r="N96" s="167"/>
      <c r="O96" s="167"/>
      <c r="P96" s="168"/>
      <c r="Q96" s="295"/>
      <c r="R96" s="133"/>
      <c r="S96" s="133"/>
      <c r="T96" s="294"/>
      <c r="U96" s="470">
        <v>1</v>
      </c>
      <c r="V96" s="133">
        <v>2</v>
      </c>
      <c r="W96" s="133" t="s">
        <v>66</v>
      </c>
      <c r="X96" s="294">
        <v>4</v>
      </c>
      <c r="Y96" s="295"/>
      <c r="Z96" s="133"/>
      <c r="AA96" s="133"/>
      <c r="AB96" s="294"/>
      <c r="AC96" s="577" t="s">
        <v>289</v>
      </c>
      <c r="AD96" s="578" t="s">
        <v>305</v>
      </c>
    </row>
    <row r="97" spans="1:37" s="370" customFormat="1" ht="15.75" customHeight="1" thickBot="1" x14ac:dyDescent="0.25">
      <c r="A97" s="452" t="s">
        <v>120</v>
      </c>
      <c r="B97" s="453"/>
      <c r="C97" s="453"/>
      <c r="D97" s="453"/>
      <c r="E97" s="453"/>
      <c r="F97" s="453"/>
      <c r="G97" s="453"/>
      <c r="H97" s="453"/>
      <c r="I97" s="453"/>
      <c r="J97" s="453"/>
      <c r="K97" s="453"/>
      <c r="L97" s="453"/>
      <c r="M97" s="453"/>
      <c r="N97" s="453"/>
      <c r="O97" s="453"/>
      <c r="P97" s="453"/>
      <c r="Q97" s="453"/>
      <c r="R97" s="453"/>
      <c r="S97" s="453"/>
      <c r="T97" s="453"/>
      <c r="U97" s="453"/>
      <c r="V97" s="453"/>
      <c r="W97" s="453"/>
      <c r="X97" s="453"/>
      <c r="Y97" s="453"/>
      <c r="Z97" s="453"/>
      <c r="AA97" s="453"/>
      <c r="AB97" s="453"/>
      <c r="AC97" s="453"/>
      <c r="AD97" s="454"/>
    </row>
    <row r="98" spans="1:37" s="7" customFormat="1" ht="14.1" customHeight="1" x14ac:dyDescent="0.2">
      <c r="A98" s="64" t="s">
        <v>189</v>
      </c>
      <c r="B98" s="39" t="s">
        <v>28</v>
      </c>
      <c r="C98" s="39" t="s">
        <v>243</v>
      </c>
      <c r="D98" s="65"/>
      <c r="E98" s="2"/>
      <c r="F98" s="3"/>
      <c r="G98" s="3"/>
      <c r="H98" s="4"/>
      <c r="I98" s="241"/>
      <c r="J98" s="242"/>
      <c r="K98" s="242"/>
      <c r="L98" s="158"/>
      <c r="M98" s="2"/>
      <c r="N98" s="3"/>
      <c r="O98" s="3"/>
      <c r="P98" s="4"/>
      <c r="Q98" s="2"/>
      <c r="R98" s="3"/>
      <c r="S98" s="3"/>
      <c r="T98" s="4"/>
      <c r="U98" s="2"/>
      <c r="V98" s="3"/>
      <c r="W98" s="3"/>
      <c r="X98" s="4"/>
      <c r="Y98" s="470">
        <v>1</v>
      </c>
      <c r="Z98" s="352">
        <v>2</v>
      </c>
      <c r="AA98" s="352" t="s">
        <v>66</v>
      </c>
      <c r="AB98" s="353">
        <v>4</v>
      </c>
      <c r="AC98" s="574" t="s">
        <v>289</v>
      </c>
      <c r="AD98" s="385" t="s">
        <v>145</v>
      </c>
    </row>
    <row r="99" spans="1:37" s="7" customFormat="1" ht="14.1" customHeight="1" x14ac:dyDescent="0.2">
      <c r="A99" s="192" t="s">
        <v>190</v>
      </c>
      <c r="B99" s="185" t="s">
        <v>54</v>
      </c>
      <c r="C99" s="185" t="s">
        <v>244</v>
      </c>
      <c r="D99" s="323"/>
      <c r="E99" s="38"/>
      <c r="F99" s="173"/>
      <c r="G99" s="173"/>
      <c r="H99" s="174"/>
      <c r="I99" s="38"/>
      <c r="J99" s="173"/>
      <c r="K99" s="173"/>
      <c r="L99" s="174"/>
      <c r="M99" s="38"/>
      <c r="N99" s="173"/>
      <c r="O99" s="173"/>
      <c r="P99" s="174"/>
      <c r="Q99" s="38"/>
      <c r="R99" s="173"/>
      <c r="S99" s="173"/>
      <c r="T99" s="174"/>
      <c r="U99" s="38"/>
      <c r="V99" s="173"/>
      <c r="W99" s="173"/>
      <c r="X99" s="174"/>
      <c r="Y99" s="470">
        <v>1</v>
      </c>
      <c r="Z99" s="355">
        <v>2</v>
      </c>
      <c r="AA99" s="355" t="s">
        <v>66</v>
      </c>
      <c r="AB99" s="357">
        <v>4</v>
      </c>
      <c r="AC99" s="573" t="s">
        <v>289</v>
      </c>
      <c r="AD99" s="327" t="s">
        <v>145</v>
      </c>
    </row>
    <row r="100" spans="1:37" s="7" customFormat="1" ht="14.1" customHeight="1" thickBot="1" x14ac:dyDescent="0.25">
      <c r="A100" s="192" t="s">
        <v>191</v>
      </c>
      <c r="B100" s="356" t="s">
        <v>110</v>
      </c>
      <c r="C100" s="356" t="s">
        <v>245</v>
      </c>
      <c r="D100" s="195"/>
      <c r="E100" s="196"/>
      <c r="F100" s="197"/>
      <c r="G100" s="198"/>
      <c r="H100" s="199"/>
      <c r="I100" s="200"/>
      <c r="J100" s="201"/>
      <c r="K100" s="201"/>
      <c r="L100" s="202"/>
      <c r="M100" s="203"/>
      <c r="N100" s="198"/>
      <c r="O100" s="198"/>
      <c r="P100" s="204"/>
      <c r="Q100" s="203"/>
      <c r="R100" s="198"/>
      <c r="S100" s="198"/>
      <c r="T100" s="204"/>
      <c r="U100" s="203"/>
      <c r="V100" s="198"/>
      <c r="W100" s="198"/>
      <c r="X100" s="204"/>
      <c r="Y100" s="470">
        <v>1</v>
      </c>
      <c r="Z100" s="355">
        <v>2</v>
      </c>
      <c r="AA100" s="355" t="s">
        <v>66</v>
      </c>
      <c r="AB100" s="357">
        <v>4</v>
      </c>
      <c r="AC100" s="573" t="s">
        <v>289</v>
      </c>
      <c r="AD100" s="426" t="s">
        <v>144</v>
      </c>
    </row>
    <row r="101" spans="1:37" s="7" customFormat="1" ht="14.1" customHeight="1" thickBot="1" x14ac:dyDescent="0.25">
      <c r="A101" s="509" t="s">
        <v>65</v>
      </c>
      <c r="B101" s="510"/>
      <c r="C101" s="399"/>
      <c r="D101" s="272">
        <v>12</v>
      </c>
      <c r="E101" s="273">
        <f>SUM(E95:E100)</f>
        <v>0</v>
      </c>
      <c r="F101" s="274">
        <f>SUM(F95:F100)</f>
        <v>0</v>
      </c>
      <c r="G101" s="274"/>
      <c r="H101" s="275">
        <f>SUM(H95:H100)</f>
        <v>0</v>
      </c>
      <c r="I101" s="273">
        <f>SUM(I95:I100)</f>
        <v>0</v>
      </c>
      <c r="J101" s="274">
        <f>SUM(J95:J100)</f>
        <v>0</v>
      </c>
      <c r="K101" s="274"/>
      <c r="L101" s="275">
        <f>SUM(L95:L100)</f>
        <v>0</v>
      </c>
      <c r="M101" s="273">
        <f>SUM(M95:M100)</f>
        <v>0</v>
      </c>
      <c r="N101" s="274">
        <f>SUM(N95:N100)</f>
        <v>0</v>
      </c>
      <c r="O101" s="274"/>
      <c r="P101" s="275">
        <f>SUM(P95:P100)</f>
        <v>0</v>
      </c>
      <c r="Q101" s="273">
        <f>SUM(Q95:Q100)</f>
        <v>0</v>
      </c>
      <c r="R101" s="274">
        <f>SUM(R95:R100)</f>
        <v>3</v>
      </c>
      <c r="S101" s="274"/>
      <c r="T101" s="275">
        <f>SUM(T95:T100)</f>
        <v>4</v>
      </c>
      <c r="U101" s="273">
        <f>SUM(U95:U100)</f>
        <v>1</v>
      </c>
      <c r="V101" s="274">
        <f>SUM(V95:V100)</f>
        <v>2</v>
      </c>
      <c r="W101" s="274"/>
      <c r="X101" s="275">
        <f>SUM(X95:X100)</f>
        <v>4</v>
      </c>
      <c r="Y101" s="267">
        <v>1</v>
      </c>
      <c r="Z101" s="226">
        <v>2</v>
      </c>
      <c r="AA101" s="226"/>
      <c r="AB101" s="268">
        <v>4</v>
      </c>
      <c r="AC101" s="224"/>
      <c r="AD101" s="225"/>
    </row>
    <row r="102" spans="1:37" s="7" customFormat="1" ht="14.1" customHeight="1" thickBot="1" x14ac:dyDescent="0.25">
      <c r="A102" s="509" t="s">
        <v>103</v>
      </c>
      <c r="B102" s="510"/>
      <c r="C102" s="399"/>
      <c r="D102" s="288">
        <f>SUM(D60,D64,D67,D71,D81,D88,D92,D101)</f>
        <v>63</v>
      </c>
      <c r="E102" s="267">
        <f>SUM(E60,E64,E67,E71,E81,E88,E92,E101)</f>
        <v>0</v>
      </c>
      <c r="F102" s="224">
        <f>SUM(F60,F64,F67,F71,F81,F88,F92,F101)</f>
        <v>0</v>
      </c>
      <c r="G102" s="224"/>
      <c r="H102" s="225">
        <f>SUM(H60,H64,H67,H71,H81,H88,H92,H101)</f>
        <v>0</v>
      </c>
      <c r="I102" s="273">
        <f>SUM(I60,I64,I67,I71,I81,I88,I92,I101)</f>
        <v>6</v>
      </c>
      <c r="J102" s="280">
        <f>SUM(J60,J64,J67,J71,J81,J88,J92,J101)</f>
        <v>1</v>
      </c>
      <c r="K102" s="280"/>
      <c r="L102" s="281">
        <f>SUM(L60,L64,L67,L71,L81,L88,L92,L101)</f>
        <v>9</v>
      </c>
      <c r="M102" s="273">
        <f>SUM(M60,M64,M67,M71,M81,M88,M92,M101)</f>
        <v>16</v>
      </c>
      <c r="N102" s="280">
        <f>SUM(N60,N64,N67,N71,N81,N88,N92,N101)</f>
        <v>2</v>
      </c>
      <c r="O102" s="280"/>
      <c r="P102" s="281">
        <f>SUM(P60,P64,P67,P71,P81,P88,P92,P101)</f>
        <v>22</v>
      </c>
      <c r="Q102" s="273">
        <f>SUM(Q60,Q64,Q67,Q71,Q81,Q88,Q92,Q101)</f>
        <v>8</v>
      </c>
      <c r="R102" s="280">
        <f>SUM(R60,R64,R67,R71,R81,R88,R92,R101)</f>
        <v>7</v>
      </c>
      <c r="S102" s="280"/>
      <c r="T102" s="281">
        <f>SUM(T60,T64,T67,T71,T81,T88,T92,T101)</f>
        <v>20</v>
      </c>
      <c r="U102" s="273">
        <f>SUM(U60,U64,U67,U71,U81,U88,U92,U101)</f>
        <v>1</v>
      </c>
      <c r="V102" s="280">
        <f>SUM(V60,V64,V67,V71,V81,V88,V92,V101)</f>
        <v>2</v>
      </c>
      <c r="W102" s="280"/>
      <c r="X102" s="281">
        <f>SUM(X60,X64,X67,X71,X81,X88,X92,X101)</f>
        <v>4</v>
      </c>
      <c r="Y102" s="273">
        <f>SUM(Y60,Y64,Y67,Y71,Y81,Y88,Y92,Y101)</f>
        <v>3</v>
      </c>
      <c r="Z102" s="280">
        <f>SUM(Z60,Z64,Z67,Z71,Z81,Z88,Z92,Z101)</f>
        <v>3</v>
      </c>
      <c r="AA102" s="280"/>
      <c r="AB102" s="281">
        <f>SUM(AB60,AB64,AB67,AB71,AB81,AB88,AB92,AB101)</f>
        <v>8</v>
      </c>
      <c r="AC102" s="224"/>
      <c r="AD102" s="225"/>
    </row>
    <row r="103" spans="1:37" s="234" customFormat="1" ht="21" customHeight="1" thickBot="1" x14ac:dyDescent="0.35">
      <c r="A103" s="528" t="s">
        <v>122</v>
      </c>
      <c r="B103" s="529"/>
      <c r="C103" s="529"/>
      <c r="D103" s="529"/>
      <c r="E103" s="530"/>
      <c r="F103" s="530"/>
      <c r="G103" s="530"/>
      <c r="H103" s="530"/>
      <c r="I103" s="529"/>
      <c r="J103" s="529"/>
      <c r="K103" s="529"/>
      <c r="L103" s="529"/>
      <c r="M103" s="529"/>
      <c r="N103" s="529"/>
      <c r="O103" s="529"/>
      <c r="P103" s="529"/>
      <c r="Q103" s="529"/>
      <c r="R103" s="529"/>
      <c r="S103" s="529"/>
      <c r="T103" s="529"/>
      <c r="U103" s="529"/>
      <c r="V103" s="529"/>
      <c r="W103" s="529"/>
      <c r="X103" s="529"/>
      <c r="Y103" s="529"/>
      <c r="Z103" s="529"/>
      <c r="AA103" s="529"/>
      <c r="AB103" s="529"/>
      <c r="AC103" s="529"/>
      <c r="AD103" s="531"/>
    </row>
    <row r="104" spans="1:37" s="7" customFormat="1" ht="15.75" customHeight="1" thickBot="1" x14ac:dyDescent="0.25">
      <c r="A104" s="438" t="s">
        <v>105</v>
      </c>
      <c r="B104" s="439"/>
      <c r="C104" s="439"/>
      <c r="D104" s="439"/>
      <c r="E104" s="439"/>
      <c r="F104" s="439"/>
      <c r="G104" s="439"/>
      <c r="H104" s="439"/>
      <c r="I104" s="440"/>
      <c r="J104" s="440"/>
      <c r="K104" s="440"/>
      <c r="L104" s="440"/>
      <c r="M104" s="439"/>
      <c r="N104" s="439"/>
      <c r="O104" s="439"/>
      <c r="P104" s="439"/>
      <c r="Q104" s="440"/>
      <c r="R104" s="440"/>
      <c r="S104" s="440"/>
      <c r="T104" s="440"/>
      <c r="U104" s="439"/>
      <c r="V104" s="439"/>
      <c r="W104" s="439"/>
      <c r="X104" s="439"/>
      <c r="Y104" s="440"/>
      <c r="Z104" s="440"/>
      <c r="AA104" s="440"/>
      <c r="AB104" s="440"/>
      <c r="AC104" s="439"/>
      <c r="AD104" s="441"/>
    </row>
    <row r="105" spans="1:37" ht="14.1" customHeight="1" x14ac:dyDescent="0.2">
      <c r="A105" s="191" t="s">
        <v>192</v>
      </c>
      <c r="B105" s="178" t="s">
        <v>98</v>
      </c>
      <c r="C105" s="178" t="s">
        <v>246</v>
      </c>
      <c r="D105" s="56"/>
      <c r="E105" s="28"/>
      <c r="F105" s="23"/>
      <c r="G105" s="23"/>
      <c r="H105" s="24"/>
      <c r="I105" s="28"/>
      <c r="J105" s="23"/>
      <c r="K105" s="23"/>
      <c r="L105" s="24"/>
      <c r="M105" s="28"/>
      <c r="N105" s="23"/>
      <c r="O105" s="23"/>
      <c r="P105" s="24"/>
      <c r="Q105" s="470">
        <v>3</v>
      </c>
      <c r="R105" s="352">
        <v>1</v>
      </c>
      <c r="S105" s="352" t="s">
        <v>16</v>
      </c>
      <c r="T105" s="353">
        <v>5</v>
      </c>
      <c r="U105" s="360"/>
      <c r="V105" s="361"/>
      <c r="W105" s="362"/>
      <c r="X105" s="363"/>
      <c r="Y105" s="22"/>
      <c r="Z105" s="23"/>
      <c r="AA105" s="23"/>
      <c r="AB105" s="24"/>
      <c r="AC105" s="574" t="s">
        <v>288</v>
      </c>
      <c r="AD105" s="91" t="s">
        <v>140</v>
      </c>
      <c r="AE105" s="7"/>
      <c r="AF105" s="7"/>
      <c r="AG105" s="7"/>
      <c r="AH105" s="7"/>
      <c r="AI105" s="7"/>
      <c r="AJ105" s="7"/>
      <c r="AK105" s="7"/>
    </row>
    <row r="106" spans="1:37" ht="14.1" customHeight="1" x14ac:dyDescent="0.2">
      <c r="A106" s="191" t="s">
        <v>193</v>
      </c>
      <c r="B106" s="252" t="s">
        <v>59</v>
      </c>
      <c r="C106" s="252" t="s">
        <v>247</v>
      </c>
      <c r="D106" s="56"/>
      <c r="E106" s="28"/>
      <c r="F106" s="23"/>
      <c r="G106" s="23"/>
      <c r="H106" s="24"/>
      <c r="I106" s="28"/>
      <c r="J106" s="23"/>
      <c r="K106" s="23"/>
      <c r="L106" s="24"/>
      <c r="M106" s="28"/>
      <c r="N106" s="23"/>
      <c r="O106" s="23"/>
      <c r="P106" s="26"/>
      <c r="Q106" s="346"/>
      <c r="R106" s="347"/>
      <c r="S106" s="347"/>
      <c r="T106" s="348"/>
      <c r="U106" s="470">
        <v>2</v>
      </c>
      <c r="V106" s="355">
        <v>1</v>
      </c>
      <c r="W106" s="355" t="s">
        <v>16</v>
      </c>
      <c r="X106" s="357">
        <v>4</v>
      </c>
      <c r="Y106" s="257"/>
      <c r="Z106" s="216"/>
      <c r="AA106" s="216"/>
      <c r="AB106" s="217"/>
      <c r="AC106" s="573" t="s">
        <v>288</v>
      </c>
      <c r="AD106" s="91" t="s">
        <v>146</v>
      </c>
      <c r="AE106" s="7"/>
      <c r="AF106" s="7"/>
      <c r="AG106" s="7"/>
      <c r="AH106" s="7"/>
      <c r="AI106" s="7"/>
      <c r="AJ106" s="7"/>
      <c r="AK106" s="7"/>
    </row>
    <row r="107" spans="1:37" ht="12.75" customHeight="1" x14ac:dyDescent="0.2">
      <c r="A107" s="191" t="s">
        <v>194</v>
      </c>
      <c r="B107" s="252" t="s">
        <v>56</v>
      </c>
      <c r="C107" s="252" t="s">
        <v>248</v>
      </c>
      <c r="D107" s="56"/>
      <c r="E107" s="28"/>
      <c r="F107" s="23"/>
      <c r="G107" s="23"/>
      <c r="H107" s="24"/>
      <c r="I107" s="28"/>
      <c r="J107" s="23"/>
      <c r="K107" s="23"/>
      <c r="L107" s="24"/>
      <c r="M107" s="28"/>
      <c r="N107" s="23"/>
      <c r="O107" s="23"/>
      <c r="P107" s="24"/>
      <c r="Q107" s="28"/>
      <c r="R107" s="23"/>
      <c r="S107" s="23"/>
      <c r="T107" s="24"/>
      <c r="U107" s="470">
        <v>3</v>
      </c>
      <c r="V107" s="23">
        <v>0</v>
      </c>
      <c r="W107" s="23" t="s">
        <v>16</v>
      </c>
      <c r="X107" s="24">
        <v>4</v>
      </c>
      <c r="Y107" s="22"/>
      <c r="Z107" s="23"/>
      <c r="AA107" s="23"/>
      <c r="AB107" s="24"/>
      <c r="AC107" s="573" t="s">
        <v>288</v>
      </c>
      <c r="AD107" s="91" t="s">
        <v>139</v>
      </c>
      <c r="AE107" s="7"/>
      <c r="AF107" s="7"/>
      <c r="AG107" s="7"/>
      <c r="AH107" s="7"/>
      <c r="AI107" s="7"/>
      <c r="AJ107" s="7"/>
      <c r="AK107" s="7"/>
    </row>
    <row r="108" spans="1:37" ht="14.1" customHeight="1" x14ac:dyDescent="0.2">
      <c r="A108" s="191" t="s">
        <v>195</v>
      </c>
      <c r="B108" s="178" t="s">
        <v>57</v>
      </c>
      <c r="C108" s="178" t="s">
        <v>249</v>
      </c>
      <c r="D108" s="72"/>
      <c r="E108" s="28"/>
      <c r="F108" s="23"/>
      <c r="G108" s="23"/>
      <c r="H108" s="24"/>
      <c r="I108" s="28"/>
      <c r="J108" s="23"/>
      <c r="K108" s="23"/>
      <c r="L108" s="24"/>
      <c r="M108" s="28"/>
      <c r="N108" s="23"/>
      <c r="O108" s="23"/>
      <c r="P108" s="24"/>
      <c r="Q108" s="32"/>
      <c r="R108" s="25"/>
      <c r="S108" s="25"/>
      <c r="T108" s="26"/>
      <c r="U108" s="32"/>
      <c r="V108" s="25"/>
      <c r="W108" s="25"/>
      <c r="X108" s="26"/>
      <c r="Y108" s="470">
        <v>2</v>
      </c>
      <c r="Z108" s="25">
        <v>1</v>
      </c>
      <c r="AA108" s="25" t="s">
        <v>16</v>
      </c>
      <c r="AB108" s="26">
        <v>4</v>
      </c>
      <c r="AC108" s="573" t="s">
        <v>288</v>
      </c>
      <c r="AD108" s="91" t="s">
        <v>140</v>
      </c>
      <c r="AE108" s="7"/>
      <c r="AF108" s="7"/>
      <c r="AG108" s="7"/>
      <c r="AH108" s="7"/>
      <c r="AI108" s="7"/>
      <c r="AJ108" s="7"/>
      <c r="AK108" s="7"/>
    </row>
    <row r="109" spans="1:37" ht="14.1" customHeight="1" thickBot="1" x14ac:dyDescent="0.25">
      <c r="A109" s="191" t="s">
        <v>196</v>
      </c>
      <c r="B109" s="178" t="s">
        <v>58</v>
      </c>
      <c r="C109" s="178" t="s">
        <v>250</v>
      </c>
      <c r="D109" s="56"/>
      <c r="E109" s="28"/>
      <c r="F109" s="23"/>
      <c r="G109" s="23"/>
      <c r="H109" s="24"/>
      <c r="I109" s="28"/>
      <c r="J109" s="23"/>
      <c r="K109" s="23"/>
      <c r="L109" s="24"/>
      <c r="M109" s="28"/>
      <c r="N109" s="23"/>
      <c r="O109" s="23"/>
      <c r="P109" s="24"/>
      <c r="Q109" s="364"/>
      <c r="R109" s="365"/>
      <c r="S109" s="365"/>
      <c r="T109" s="366"/>
      <c r="U109" s="28"/>
      <c r="V109" s="23"/>
      <c r="W109" s="23"/>
      <c r="X109" s="24"/>
      <c r="Y109" s="470">
        <v>3</v>
      </c>
      <c r="Z109" s="23">
        <v>0</v>
      </c>
      <c r="AA109" s="23" t="s">
        <v>16</v>
      </c>
      <c r="AB109" s="24">
        <v>4</v>
      </c>
      <c r="AC109" s="184" t="s">
        <v>20</v>
      </c>
      <c r="AD109" s="383" t="s">
        <v>143</v>
      </c>
      <c r="AE109" s="7"/>
      <c r="AF109" s="7"/>
      <c r="AG109" s="7"/>
      <c r="AH109" s="7"/>
      <c r="AI109" s="7"/>
      <c r="AJ109" s="7"/>
      <c r="AK109" s="7"/>
    </row>
    <row r="110" spans="1:37" s="7" customFormat="1" ht="14.1" customHeight="1" thickBot="1" x14ac:dyDescent="0.25">
      <c r="A110" s="509" t="s">
        <v>65</v>
      </c>
      <c r="B110" s="510"/>
      <c r="C110" s="399"/>
      <c r="D110" s="359">
        <f>SUM(H110,L110,P110,T110,X110,AB110)</f>
        <v>21</v>
      </c>
      <c r="E110" s="226">
        <f>SUM(E105:E109)</f>
        <v>0</v>
      </c>
      <c r="F110" s="226">
        <f>SUM(F105:F109)</f>
        <v>0</v>
      </c>
      <c r="G110" s="226"/>
      <c r="H110" s="226">
        <f>SUM(H105:H109)</f>
        <v>0</v>
      </c>
      <c r="I110" s="226">
        <f>SUM(I105:I109)</f>
        <v>0</v>
      </c>
      <c r="J110" s="226">
        <f>SUM(J105:J109)</f>
        <v>0</v>
      </c>
      <c r="K110" s="226"/>
      <c r="L110" s="226">
        <f>SUM(L105:L109)</f>
        <v>0</v>
      </c>
      <c r="M110" s="226">
        <f>SUM(M105:M109)</f>
        <v>0</v>
      </c>
      <c r="N110" s="226">
        <f>SUM(N105:N109)</f>
        <v>0</v>
      </c>
      <c r="O110" s="226"/>
      <c r="P110" s="226">
        <f>SUM(P105:P109)</f>
        <v>0</v>
      </c>
      <c r="Q110" s="226">
        <f>SUM(Q105:Q109)</f>
        <v>3</v>
      </c>
      <c r="R110" s="226">
        <f>SUM(R105:R109)</f>
        <v>1</v>
      </c>
      <c r="S110" s="226"/>
      <c r="T110" s="226">
        <f>SUM(T105:T109)</f>
        <v>5</v>
      </c>
      <c r="U110" s="226">
        <f>SUM(U105:U109)</f>
        <v>5</v>
      </c>
      <c r="V110" s="226">
        <f>SUM(V105:V109)</f>
        <v>1</v>
      </c>
      <c r="W110" s="226"/>
      <c r="X110" s="226">
        <f>SUM(X105:X109)</f>
        <v>8</v>
      </c>
      <c r="Y110" s="226">
        <f>SUM(Y105:Y109)</f>
        <v>5</v>
      </c>
      <c r="Z110" s="226">
        <f>SUM(Z105:Z109)</f>
        <v>1</v>
      </c>
      <c r="AA110" s="226"/>
      <c r="AB110" s="226">
        <f>SUM(AB105:AB109)</f>
        <v>8</v>
      </c>
      <c r="AC110" s="224"/>
      <c r="AD110" s="225"/>
    </row>
    <row r="111" spans="1:37" s="7" customFormat="1" ht="15.75" thickBot="1" x14ac:dyDescent="0.25">
      <c r="A111" s="545" t="s">
        <v>49</v>
      </c>
      <c r="B111" s="546"/>
      <c r="C111" s="546"/>
      <c r="D111" s="546"/>
      <c r="E111" s="546"/>
      <c r="F111" s="546"/>
      <c r="G111" s="546"/>
      <c r="H111" s="546"/>
      <c r="I111" s="547"/>
      <c r="J111" s="547"/>
      <c r="K111" s="547"/>
      <c r="L111" s="547"/>
      <c r="M111" s="546"/>
      <c r="N111" s="546"/>
      <c r="O111" s="546"/>
      <c r="P111" s="546"/>
      <c r="Q111" s="548"/>
      <c r="R111" s="548"/>
      <c r="S111" s="548"/>
      <c r="T111" s="548"/>
      <c r="U111" s="546"/>
      <c r="V111" s="546"/>
      <c r="W111" s="546"/>
      <c r="X111" s="546"/>
      <c r="Y111" s="547"/>
      <c r="Z111" s="547"/>
      <c r="AA111" s="547"/>
      <c r="AB111" s="547"/>
      <c r="AC111" s="549"/>
      <c r="AD111" s="550"/>
    </row>
    <row r="112" spans="1:37" s="7" customFormat="1" ht="14.1" customHeight="1" x14ac:dyDescent="0.2">
      <c r="A112" s="39" t="s">
        <v>197</v>
      </c>
      <c r="B112" s="185" t="s">
        <v>50</v>
      </c>
      <c r="C112" s="413" t="s">
        <v>50</v>
      </c>
      <c r="D112" s="31"/>
      <c r="E112" s="28"/>
      <c r="F112" s="23"/>
      <c r="G112" s="23"/>
      <c r="H112" s="24"/>
      <c r="I112" s="28"/>
      <c r="J112" s="23"/>
      <c r="K112" s="23"/>
      <c r="L112" s="24"/>
      <c r="M112" s="95"/>
      <c r="N112" s="96"/>
      <c r="O112" s="96"/>
      <c r="P112" s="259"/>
      <c r="Q112" s="263"/>
      <c r="R112" s="264"/>
      <c r="S112" s="264"/>
      <c r="T112" s="265"/>
      <c r="U112" s="470">
        <v>0</v>
      </c>
      <c r="V112" s="23">
        <v>4</v>
      </c>
      <c r="W112" s="173" t="s">
        <v>66</v>
      </c>
      <c r="X112" s="24">
        <v>5</v>
      </c>
      <c r="Y112" s="28"/>
      <c r="Z112" s="23"/>
      <c r="AA112" s="23"/>
      <c r="AB112" s="258"/>
      <c r="AC112" s="386" t="s">
        <v>99</v>
      </c>
      <c r="AD112" s="390" t="s">
        <v>78</v>
      </c>
    </row>
    <row r="113" spans="1:37" s="7" customFormat="1" ht="14.1" customHeight="1" x14ac:dyDescent="0.2">
      <c r="A113" s="191" t="s">
        <v>198</v>
      </c>
      <c r="B113" s="178" t="s">
        <v>51</v>
      </c>
      <c r="C113" s="178" t="s">
        <v>51</v>
      </c>
      <c r="D113" s="30"/>
      <c r="E113" s="32"/>
      <c r="F113" s="25"/>
      <c r="G113" s="25"/>
      <c r="H113" s="26"/>
      <c r="I113" s="32"/>
      <c r="J113" s="25"/>
      <c r="K113" s="25"/>
      <c r="L113" s="26"/>
      <c r="M113" s="32"/>
      <c r="N113" s="25"/>
      <c r="O113" s="25"/>
      <c r="P113" s="260"/>
      <c r="Q113" s="110"/>
      <c r="R113" s="111"/>
      <c r="S113" s="111"/>
      <c r="T113" s="266"/>
      <c r="U113" s="470">
        <v>0</v>
      </c>
      <c r="V113" s="25">
        <v>4</v>
      </c>
      <c r="W113" s="173" t="s">
        <v>66</v>
      </c>
      <c r="X113" s="26">
        <v>5</v>
      </c>
      <c r="Y113" s="32"/>
      <c r="Z113" s="25"/>
      <c r="AA113" s="25"/>
      <c r="AB113" s="260"/>
      <c r="AC113" s="184" t="s">
        <v>99</v>
      </c>
      <c r="AD113" s="391" t="s">
        <v>134</v>
      </c>
    </row>
    <row r="114" spans="1:37" s="7" customFormat="1" ht="14.1" customHeight="1" x14ac:dyDescent="0.2">
      <c r="A114" s="191" t="s">
        <v>199</v>
      </c>
      <c r="B114" s="185" t="s">
        <v>52</v>
      </c>
      <c r="C114" s="185" t="s">
        <v>52</v>
      </c>
      <c r="D114" s="192"/>
      <c r="E114" s="28"/>
      <c r="F114" s="23"/>
      <c r="G114" s="23"/>
      <c r="H114" s="24"/>
      <c r="I114" s="28"/>
      <c r="J114" s="23"/>
      <c r="K114" s="23"/>
      <c r="L114" s="24"/>
      <c r="M114" s="28"/>
      <c r="N114" s="23"/>
      <c r="O114" s="23"/>
      <c r="P114" s="258"/>
      <c r="Q114" s="110"/>
      <c r="R114" s="111"/>
      <c r="S114" s="111"/>
      <c r="T114" s="266"/>
      <c r="U114" s="470">
        <v>0</v>
      </c>
      <c r="V114" s="23">
        <v>4</v>
      </c>
      <c r="W114" s="173" t="s">
        <v>66</v>
      </c>
      <c r="X114" s="24">
        <v>5</v>
      </c>
      <c r="Y114" s="28"/>
      <c r="Z114" s="23"/>
      <c r="AA114" s="23"/>
      <c r="AB114" s="258"/>
      <c r="AC114" s="184" t="s">
        <v>20</v>
      </c>
      <c r="AD114" s="392" t="s">
        <v>135</v>
      </c>
    </row>
    <row r="115" spans="1:37" s="7" customFormat="1" ht="14.1" customHeight="1" x14ac:dyDescent="0.2">
      <c r="A115" s="70" t="s">
        <v>200</v>
      </c>
      <c r="B115" s="191" t="s">
        <v>123</v>
      </c>
      <c r="C115" s="376" t="s">
        <v>123</v>
      </c>
      <c r="D115" s="243"/>
      <c r="E115" s="244"/>
      <c r="F115" s="245"/>
      <c r="G115" s="245"/>
      <c r="H115" s="246"/>
      <c r="I115" s="244"/>
      <c r="J115" s="245"/>
      <c r="K115" s="245"/>
      <c r="L115" s="246"/>
      <c r="M115" s="244"/>
      <c r="N115" s="245"/>
      <c r="O115" s="245"/>
      <c r="P115" s="261"/>
      <c r="Q115" s="110"/>
      <c r="R115" s="111"/>
      <c r="S115" s="111"/>
      <c r="T115" s="266"/>
      <c r="U115" s="470">
        <v>0</v>
      </c>
      <c r="V115" s="23">
        <v>4</v>
      </c>
      <c r="W115" s="173" t="s">
        <v>66</v>
      </c>
      <c r="X115" s="24">
        <v>5</v>
      </c>
      <c r="Y115" s="244"/>
      <c r="Z115" s="245"/>
      <c r="AA115" s="245"/>
      <c r="AB115" s="261"/>
      <c r="AC115" s="184" t="s">
        <v>20</v>
      </c>
      <c r="AD115" s="393" t="s">
        <v>137</v>
      </c>
    </row>
    <row r="116" spans="1:37" s="54" customFormat="1" ht="13.5" thickBot="1" x14ac:dyDescent="0.25">
      <c r="A116" s="70" t="s">
        <v>201</v>
      </c>
      <c r="B116" s="58" t="s">
        <v>53</v>
      </c>
      <c r="C116" s="58" t="s">
        <v>53</v>
      </c>
      <c r="D116" s="79"/>
      <c r="E116" s="121"/>
      <c r="F116" s="81"/>
      <c r="G116" s="81"/>
      <c r="H116" s="82"/>
      <c r="I116" s="122"/>
      <c r="J116" s="123"/>
      <c r="K116" s="123"/>
      <c r="L116" s="124"/>
      <c r="M116" s="121"/>
      <c r="N116" s="81"/>
      <c r="O116" s="81"/>
      <c r="P116" s="262"/>
      <c r="Q116" s="250"/>
      <c r="R116" s="100"/>
      <c r="S116" s="100"/>
      <c r="T116" s="101"/>
      <c r="U116" s="470">
        <v>0</v>
      </c>
      <c r="V116" s="81">
        <v>4</v>
      </c>
      <c r="W116" s="173" t="s">
        <v>66</v>
      </c>
      <c r="X116" s="82">
        <v>5</v>
      </c>
      <c r="Y116" s="121"/>
      <c r="Z116" s="81"/>
      <c r="AA116" s="81"/>
      <c r="AB116" s="262"/>
      <c r="AC116" s="44" t="s">
        <v>20</v>
      </c>
      <c r="AD116" s="394" t="s">
        <v>136</v>
      </c>
    </row>
    <row r="117" spans="1:37" s="7" customFormat="1" ht="14.1" customHeight="1" thickBot="1" x14ac:dyDescent="0.25">
      <c r="A117" s="509" t="s">
        <v>65</v>
      </c>
      <c r="B117" s="510"/>
      <c r="C117" s="399"/>
      <c r="D117" s="272">
        <f>SUM(H117,L117,P117,T117,X117,AB117)</f>
        <v>10</v>
      </c>
      <c r="E117" s="226">
        <f>SUM(E112:E116)</f>
        <v>0</v>
      </c>
      <c r="F117" s="226">
        <f t="shared" ref="F117:H117" si="30">SUM(F112:F116)</f>
        <v>0</v>
      </c>
      <c r="G117" s="226"/>
      <c r="H117" s="226">
        <f t="shared" si="30"/>
        <v>0</v>
      </c>
      <c r="I117" s="226">
        <f>SUM(I112:I116)</f>
        <v>0</v>
      </c>
      <c r="J117" s="226">
        <f t="shared" ref="J117" si="31">SUM(J112:J116)</f>
        <v>0</v>
      </c>
      <c r="K117" s="226"/>
      <c r="L117" s="226">
        <f t="shared" ref="L117" si="32">SUM(L112:L116)</f>
        <v>0</v>
      </c>
      <c r="M117" s="226">
        <f>SUM(M112:M116)</f>
        <v>0</v>
      </c>
      <c r="N117" s="226">
        <f t="shared" ref="N117" si="33">SUM(N112:N116)</f>
        <v>0</v>
      </c>
      <c r="O117" s="226"/>
      <c r="P117" s="226">
        <f t="shared" ref="P117" si="34">SUM(P112:P116)</f>
        <v>0</v>
      </c>
      <c r="Q117" s="226">
        <f>SUM(Q112:Q116)</f>
        <v>0</v>
      </c>
      <c r="R117" s="226">
        <f t="shared" ref="R117" si="35">SUM(R112:R116)</f>
        <v>0</v>
      </c>
      <c r="S117" s="226"/>
      <c r="T117" s="226">
        <f t="shared" ref="T117" si="36">SUM(T112:T116)</f>
        <v>0</v>
      </c>
      <c r="U117" s="226">
        <v>0</v>
      </c>
      <c r="V117" s="226">
        <v>8</v>
      </c>
      <c r="W117" s="226"/>
      <c r="X117" s="226">
        <v>10</v>
      </c>
      <c r="Y117" s="226">
        <f>SUM(Y112:Y116)</f>
        <v>0</v>
      </c>
      <c r="Z117" s="226">
        <f t="shared" ref="Z117" si="37">SUM(Z112:Z116)</f>
        <v>0</v>
      </c>
      <c r="AA117" s="226"/>
      <c r="AB117" s="226">
        <f t="shared" ref="AB117" si="38">SUM(AB112:AB116)</f>
        <v>0</v>
      </c>
      <c r="AC117" s="395"/>
      <c r="AD117" s="225"/>
    </row>
    <row r="118" spans="1:37" s="7" customFormat="1" ht="13.5" customHeight="1" thickBot="1" x14ac:dyDescent="0.25">
      <c r="A118" s="509" t="s">
        <v>104</v>
      </c>
      <c r="B118" s="510"/>
      <c r="C118" s="399"/>
      <c r="D118" s="358">
        <f>SUM(D110,D117)</f>
        <v>31</v>
      </c>
      <c r="E118" s="267">
        <f>SUM(E110,E117)</f>
        <v>0</v>
      </c>
      <c r="F118" s="224">
        <f>SUM(F110,F117)</f>
        <v>0</v>
      </c>
      <c r="G118" s="224"/>
      <c r="H118" s="225">
        <f>SUM(H110,H117)</f>
        <v>0</v>
      </c>
      <c r="I118" s="267">
        <f>SUM(I110,I117)</f>
        <v>0</v>
      </c>
      <c r="J118" s="224">
        <f>SUM(J110,J117)</f>
        <v>0</v>
      </c>
      <c r="K118" s="224"/>
      <c r="L118" s="225">
        <f>SUM(L110,L117)</f>
        <v>0</v>
      </c>
      <c r="M118" s="267">
        <f>SUM(M110,M117)</f>
        <v>0</v>
      </c>
      <c r="N118" s="224">
        <f>SUM(N110,N117)</f>
        <v>0</v>
      </c>
      <c r="O118" s="224"/>
      <c r="P118" s="225">
        <f>SUM(P110,P117)</f>
        <v>0</v>
      </c>
      <c r="Q118" s="267">
        <f>SUM(Q110,Q117)</f>
        <v>3</v>
      </c>
      <c r="R118" s="224">
        <f>SUM(R110,R117)</f>
        <v>1</v>
      </c>
      <c r="S118" s="224"/>
      <c r="T118" s="225">
        <f>SUM(T110,T117)</f>
        <v>5</v>
      </c>
      <c r="U118" s="267">
        <f>SUM(U110,U117)</f>
        <v>5</v>
      </c>
      <c r="V118" s="224">
        <f>SUM(V110,V117)</f>
        <v>9</v>
      </c>
      <c r="W118" s="224"/>
      <c r="X118" s="225">
        <f>SUM(X110,X117)</f>
        <v>18</v>
      </c>
      <c r="Y118" s="267">
        <f>SUM(Y110,Y117)</f>
        <v>5</v>
      </c>
      <c r="Z118" s="224">
        <f>SUM(Z110,Z117)</f>
        <v>1</v>
      </c>
      <c r="AA118" s="224"/>
      <c r="AB118" s="225">
        <f>SUM(AB110,AB117)</f>
        <v>8</v>
      </c>
      <c r="AC118" s="226"/>
      <c r="AD118" s="225"/>
    </row>
    <row r="119" spans="1:37" s="233" customFormat="1" ht="21" customHeight="1" thickBot="1" x14ac:dyDescent="0.35">
      <c r="A119" s="555" t="s">
        <v>112</v>
      </c>
      <c r="B119" s="556"/>
      <c r="C119" s="556"/>
      <c r="D119" s="557"/>
      <c r="E119" s="558"/>
      <c r="F119" s="558"/>
      <c r="G119" s="558"/>
      <c r="H119" s="558"/>
      <c r="I119" s="557"/>
      <c r="J119" s="557"/>
      <c r="K119" s="557"/>
      <c r="L119" s="557"/>
      <c r="M119" s="557"/>
      <c r="N119" s="557"/>
      <c r="O119" s="557"/>
      <c r="P119" s="557"/>
      <c r="Q119" s="557"/>
      <c r="R119" s="557"/>
      <c r="S119" s="557"/>
      <c r="T119" s="557"/>
      <c r="U119" s="556"/>
      <c r="V119" s="556"/>
      <c r="W119" s="556"/>
      <c r="X119" s="556"/>
      <c r="Y119" s="557"/>
      <c r="Z119" s="557"/>
      <c r="AA119" s="557"/>
      <c r="AB119" s="557"/>
      <c r="AC119" s="557"/>
      <c r="AD119" s="559"/>
    </row>
    <row r="120" spans="1:37" s="7" customFormat="1" ht="15.75" thickBot="1" x14ac:dyDescent="0.25">
      <c r="A120" s="438" t="s">
        <v>113</v>
      </c>
      <c r="B120" s="439"/>
      <c r="C120" s="439"/>
      <c r="D120" s="439"/>
      <c r="E120" s="439"/>
      <c r="F120" s="439"/>
      <c r="G120" s="439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  <c r="T120" s="439"/>
      <c r="U120" s="439"/>
      <c r="V120" s="439"/>
      <c r="W120" s="439"/>
      <c r="X120" s="439"/>
      <c r="Y120" s="439"/>
      <c r="Z120" s="439"/>
      <c r="AA120" s="439"/>
      <c r="AB120" s="439"/>
      <c r="AC120" s="439"/>
      <c r="AD120" s="441"/>
    </row>
    <row r="121" spans="1:37" x14ac:dyDescent="0.2">
      <c r="A121" s="64" t="s">
        <v>209</v>
      </c>
      <c r="B121" s="99" t="s">
        <v>114</v>
      </c>
      <c r="C121" s="415" t="s">
        <v>262</v>
      </c>
      <c r="D121" s="437"/>
      <c r="E121" s="470">
        <v>0</v>
      </c>
      <c r="F121" s="20">
        <v>2</v>
      </c>
      <c r="G121" s="20" t="s">
        <v>66</v>
      </c>
      <c r="H121" s="21">
        <v>0</v>
      </c>
      <c r="I121" s="49"/>
      <c r="J121" s="20"/>
      <c r="K121" s="20"/>
      <c r="L121" s="21"/>
      <c r="M121" s="49"/>
      <c r="N121" s="20"/>
      <c r="O121" s="20"/>
      <c r="P121" s="21"/>
      <c r="Q121" s="49"/>
      <c r="R121" s="20"/>
      <c r="S121" s="173"/>
      <c r="T121" s="291"/>
      <c r="U121" s="49"/>
      <c r="V121" s="20"/>
      <c r="W121" s="3"/>
      <c r="X121" s="21"/>
      <c r="Y121" s="22"/>
      <c r="Z121" s="23"/>
      <c r="AA121" s="23"/>
      <c r="AB121" s="23"/>
      <c r="AC121" s="53" t="s">
        <v>153</v>
      </c>
      <c r="AD121" s="92" t="s">
        <v>154</v>
      </c>
      <c r="AE121" s="7"/>
      <c r="AF121" s="7"/>
      <c r="AG121" s="7"/>
      <c r="AH121" s="7"/>
      <c r="AI121" s="7"/>
      <c r="AJ121" s="7"/>
      <c r="AK121" s="7"/>
    </row>
    <row r="122" spans="1:37" s="7" customFormat="1" ht="14.1" customHeight="1" thickBot="1" x14ac:dyDescent="0.25">
      <c r="A122" s="70" t="s">
        <v>210</v>
      </c>
      <c r="B122" s="44" t="s">
        <v>115</v>
      </c>
      <c r="C122" s="416" t="s">
        <v>263</v>
      </c>
      <c r="D122" s="41"/>
      <c r="E122" s="175"/>
      <c r="F122" s="176"/>
      <c r="G122" s="176"/>
      <c r="H122" s="177"/>
      <c r="I122" s="470">
        <v>0</v>
      </c>
      <c r="J122" s="176">
        <v>2</v>
      </c>
      <c r="K122" s="176" t="s">
        <v>66</v>
      </c>
      <c r="L122" s="177">
        <v>0</v>
      </c>
      <c r="M122" s="175"/>
      <c r="N122" s="176"/>
      <c r="O122" s="176"/>
      <c r="P122" s="177"/>
      <c r="Q122" s="175"/>
      <c r="R122" s="176"/>
      <c r="S122" s="176"/>
      <c r="T122" s="6"/>
      <c r="U122" s="45"/>
      <c r="V122" s="35"/>
      <c r="W122" s="35"/>
      <c r="X122" s="36"/>
      <c r="Y122" s="5"/>
      <c r="Z122" s="176"/>
      <c r="AA122" s="173"/>
      <c r="AB122" s="176"/>
      <c r="AC122" s="52" t="s">
        <v>153</v>
      </c>
      <c r="AD122" s="180" t="s">
        <v>154</v>
      </c>
    </row>
    <row r="123" spans="1:37" s="7" customFormat="1" ht="14.1" customHeight="1" thickBot="1" x14ac:dyDescent="0.25">
      <c r="A123" s="509" t="s">
        <v>65</v>
      </c>
      <c r="B123" s="552"/>
      <c r="C123" s="401"/>
      <c r="D123" s="272">
        <f>SUM(H123,L123,P123,T123,X123,AB123)</f>
        <v>0</v>
      </c>
      <c r="E123" s="226">
        <f>SUM(E121:E122)</f>
        <v>0</v>
      </c>
      <c r="F123" s="226">
        <f>SUM(F121:F122)</f>
        <v>2</v>
      </c>
      <c r="G123" s="226"/>
      <c r="H123" s="226">
        <f>SUM(H121:H122)</f>
        <v>0</v>
      </c>
      <c r="I123" s="226">
        <f>SUM(I121:I122)</f>
        <v>0</v>
      </c>
      <c r="J123" s="226">
        <f>SUM(J121:J122)</f>
        <v>2</v>
      </c>
      <c r="K123" s="226"/>
      <c r="L123" s="226">
        <f>SUM(L121:L122)</f>
        <v>0</v>
      </c>
      <c r="M123" s="226">
        <f>SUM(M121:M122)</f>
        <v>0</v>
      </c>
      <c r="N123" s="226">
        <f>SUM(N121:N122)</f>
        <v>0</v>
      </c>
      <c r="O123" s="226"/>
      <c r="P123" s="226">
        <f>SUM(P121:P122)</f>
        <v>0</v>
      </c>
      <c r="Q123" s="226">
        <f>SUM(Q121:Q122)</f>
        <v>0</v>
      </c>
      <c r="R123" s="226">
        <f>SUM(R121:R122)</f>
        <v>0</v>
      </c>
      <c r="S123" s="226"/>
      <c r="T123" s="226">
        <f>SUM(T121:T122)</f>
        <v>0</v>
      </c>
      <c r="U123" s="249">
        <f>SUM(U121:U122)</f>
        <v>0</v>
      </c>
      <c r="V123" s="249">
        <f>SUM(V121:V122)</f>
        <v>0</v>
      </c>
      <c r="W123" s="249"/>
      <c r="X123" s="249">
        <f>SUM(X121:X122)</f>
        <v>0</v>
      </c>
      <c r="Y123" s="226">
        <f>SUM(Y121:Y122)</f>
        <v>0</v>
      </c>
      <c r="Z123" s="226">
        <f>SUM(Z121:Z122)</f>
        <v>0</v>
      </c>
      <c r="AA123" s="226"/>
      <c r="AB123" s="226">
        <f>SUM(AB121:AB122)</f>
        <v>0</v>
      </c>
      <c r="AC123" s="224"/>
      <c r="AD123" s="225"/>
    </row>
    <row r="124" spans="1:37" s="7" customFormat="1" ht="15.75" thickBot="1" x14ac:dyDescent="0.25">
      <c r="A124" s="438" t="s">
        <v>15</v>
      </c>
      <c r="B124" s="439"/>
      <c r="C124" s="439"/>
      <c r="D124" s="439"/>
      <c r="E124" s="439"/>
      <c r="F124" s="439"/>
      <c r="G124" s="439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  <c r="T124" s="439"/>
      <c r="U124" s="439"/>
      <c r="V124" s="439"/>
      <c r="W124" s="439"/>
      <c r="X124" s="439"/>
      <c r="Y124" s="439"/>
      <c r="Z124" s="439"/>
      <c r="AA124" s="439"/>
      <c r="AB124" s="439"/>
      <c r="AC124" s="439"/>
      <c r="AD124" s="441"/>
    </row>
    <row r="125" spans="1:37" x14ac:dyDescent="0.2">
      <c r="A125" s="64" t="s">
        <v>316</v>
      </c>
      <c r="B125" s="579" t="s">
        <v>318</v>
      </c>
      <c r="C125" s="99" t="s">
        <v>258</v>
      </c>
      <c r="D125" s="292"/>
      <c r="E125" s="49"/>
      <c r="F125" s="20"/>
      <c r="G125" s="20"/>
      <c r="H125" s="21"/>
      <c r="I125" s="49"/>
      <c r="J125" s="20"/>
      <c r="K125" s="20"/>
      <c r="L125" s="21"/>
      <c r="M125" s="49"/>
      <c r="N125" s="20"/>
      <c r="O125" s="20"/>
      <c r="P125" s="21"/>
      <c r="Q125" s="470">
        <v>0</v>
      </c>
      <c r="R125" s="3">
        <v>2</v>
      </c>
      <c r="S125" s="173" t="s">
        <v>66</v>
      </c>
      <c r="T125" s="43">
        <v>0</v>
      </c>
      <c r="U125" s="2"/>
      <c r="V125" s="3"/>
      <c r="W125" s="3"/>
      <c r="X125" s="4"/>
      <c r="Y125" s="38"/>
      <c r="Z125" s="173"/>
      <c r="AA125" s="173"/>
      <c r="AB125" s="173"/>
      <c r="AC125" s="581" t="s">
        <v>286</v>
      </c>
      <c r="AD125" s="188" t="s">
        <v>152</v>
      </c>
      <c r="AE125" s="7"/>
      <c r="AF125" s="7"/>
      <c r="AG125" s="7"/>
      <c r="AH125" s="7"/>
      <c r="AI125" s="7"/>
      <c r="AJ125" s="7"/>
      <c r="AK125" s="7"/>
    </row>
    <row r="126" spans="1:37" x14ac:dyDescent="0.2">
      <c r="A126" s="70" t="s">
        <v>317</v>
      </c>
      <c r="B126" s="184" t="s">
        <v>319</v>
      </c>
      <c r="C126" s="34" t="s">
        <v>259</v>
      </c>
      <c r="D126" s="293"/>
      <c r="E126" s="28"/>
      <c r="F126" s="23"/>
      <c r="G126" s="23"/>
      <c r="H126" s="24"/>
      <c r="I126" s="28"/>
      <c r="J126" s="23"/>
      <c r="K126" s="23"/>
      <c r="L126" s="24"/>
      <c r="M126" s="28"/>
      <c r="N126" s="23"/>
      <c r="O126" s="23"/>
      <c r="P126" s="24"/>
      <c r="Q126" s="172"/>
      <c r="R126" s="173"/>
      <c r="S126" s="173"/>
      <c r="T126" s="186"/>
      <c r="U126" s="470">
        <v>0</v>
      </c>
      <c r="V126" s="176">
        <v>2</v>
      </c>
      <c r="W126" s="176" t="s">
        <v>66</v>
      </c>
      <c r="X126" s="177">
        <v>0</v>
      </c>
      <c r="Y126" s="38"/>
      <c r="Z126" s="173"/>
      <c r="AA126" s="173"/>
      <c r="AB126" s="173"/>
      <c r="AC126" s="576" t="s">
        <v>286</v>
      </c>
      <c r="AD126" s="188" t="s">
        <v>152</v>
      </c>
      <c r="AE126" s="7"/>
      <c r="AF126" s="7"/>
      <c r="AG126" s="7"/>
      <c r="AH126" s="7"/>
      <c r="AI126" s="7"/>
      <c r="AJ126" s="7"/>
      <c r="AK126" s="7"/>
    </row>
    <row r="127" spans="1:37" s="7" customFormat="1" ht="14.1" customHeight="1" thickBot="1" x14ac:dyDescent="0.25">
      <c r="A127" s="70" t="s">
        <v>322</v>
      </c>
      <c r="B127" s="44" t="s">
        <v>320</v>
      </c>
      <c r="C127" s="44" t="s">
        <v>260</v>
      </c>
      <c r="D127" s="66"/>
      <c r="E127" s="175"/>
      <c r="F127" s="176"/>
      <c r="G127" s="176"/>
      <c r="H127" s="177"/>
      <c r="I127" s="175"/>
      <c r="J127" s="176"/>
      <c r="K127" s="176"/>
      <c r="L127" s="177"/>
      <c r="M127" s="175"/>
      <c r="N127" s="176"/>
      <c r="O127" s="176"/>
      <c r="P127" s="177"/>
      <c r="Q127" s="175"/>
      <c r="R127" s="176"/>
      <c r="S127" s="176"/>
      <c r="T127" s="6"/>
      <c r="U127" s="45"/>
      <c r="V127" s="35"/>
      <c r="W127" s="35"/>
      <c r="X127" s="36"/>
      <c r="Y127" s="470">
        <v>0</v>
      </c>
      <c r="Z127" s="176">
        <v>1</v>
      </c>
      <c r="AA127" s="173" t="s">
        <v>66</v>
      </c>
      <c r="AB127" s="176">
        <v>10</v>
      </c>
      <c r="AC127" s="580" t="s">
        <v>313</v>
      </c>
      <c r="AD127" s="180" t="s">
        <v>321</v>
      </c>
    </row>
    <row r="128" spans="1:37" s="7" customFormat="1" ht="14.1" customHeight="1" thickBot="1" x14ac:dyDescent="0.25">
      <c r="A128" s="509" t="s">
        <v>65</v>
      </c>
      <c r="B128" s="552"/>
      <c r="C128" s="401"/>
      <c r="D128" s="272">
        <f>SUM(H128,L128,P128,T128,X128,AB128)</f>
        <v>10</v>
      </c>
      <c r="E128" s="226">
        <f>SUM(E125:E127)</f>
        <v>0</v>
      </c>
      <c r="F128" s="226">
        <f t="shared" ref="F128:AB128" si="39">SUM(F125:F127)</f>
        <v>0</v>
      </c>
      <c r="G128" s="226"/>
      <c r="H128" s="226">
        <f t="shared" si="39"/>
        <v>0</v>
      </c>
      <c r="I128" s="226">
        <f t="shared" si="39"/>
        <v>0</v>
      </c>
      <c r="J128" s="226">
        <f t="shared" si="39"/>
        <v>0</v>
      </c>
      <c r="K128" s="226"/>
      <c r="L128" s="226">
        <f t="shared" si="39"/>
        <v>0</v>
      </c>
      <c r="M128" s="226">
        <f t="shared" si="39"/>
        <v>0</v>
      </c>
      <c r="N128" s="226">
        <f t="shared" si="39"/>
        <v>0</v>
      </c>
      <c r="O128" s="226"/>
      <c r="P128" s="226">
        <f t="shared" si="39"/>
        <v>0</v>
      </c>
      <c r="Q128" s="226">
        <f t="shared" si="39"/>
        <v>0</v>
      </c>
      <c r="R128" s="226">
        <f t="shared" si="39"/>
        <v>2</v>
      </c>
      <c r="S128" s="226"/>
      <c r="T128" s="226">
        <f t="shared" si="39"/>
        <v>0</v>
      </c>
      <c r="U128" s="249">
        <f t="shared" si="39"/>
        <v>0</v>
      </c>
      <c r="V128" s="249">
        <f t="shared" si="39"/>
        <v>2</v>
      </c>
      <c r="W128" s="249"/>
      <c r="X128" s="249">
        <f t="shared" si="39"/>
        <v>0</v>
      </c>
      <c r="Y128" s="226">
        <f t="shared" si="39"/>
        <v>0</v>
      </c>
      <c r="Z128" s="226">
        <f t="shared" si="39"/>
        <v>1</v>
      </c>
      <c r="AA128" s="226"/>
      <c r="AB128" s="226">
        <f t="shared" si="39"/>
        <v>10</v>
      </c>
      <c r="AC128" s="224"/>
      <c r="AD128" s="225"/>
    </row>
    <row r="129" spans="1:38" s="37" customFormat="1" ht="15.75" thickBot="1" x14ac:dyDescent="0.25">
      <c r="A129" s="438" t="s">
        <v>21</v>
      </c>
      <c r="B129" s="439"/>
      <c r="C129" s="439"/>
      <c r="D129" s="439"/>
      <c r="E129" s="439"/>
      <c r="F129" s="439"/>
      <c r="G129" s="43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  <c r="T129" s="439"/>
      <c r="U129" s="439"/>
      <c r="V129" s="439"/>
      <c r="W129" s="439"/>
      <c r="X129" s="439"/>
      <c r="Y129" s="439"/>
      <c r="Z129" s="439"/>
      <c r="AA129" s="439"/>
      <c r="AB129" s="439"/>
      <c r="AC129" s="439"/>
      <c r="AD129" s="441"/>
    </row>
    <row r="130" spans="1:38" ht="13.5" thickBot="1" x14ac:dyDescent="0.25">
      <c r="A130" s="64" t="s">
        <v>211</v>
      </c>
      <c r="B130" s="125" t="s">
        <v>21</v>
      </c>
      <c r="C130" s="64" t="s">
        <v>261</v>
      </c>
      <c r="D130" s="31"/>
      <c r="E130" s="2"/>
      <c r="F130" s="3"/>
      <c r="G130" s="3"/>
      <c r="H130" s="4"/>
      <c r="I130" s="2"/>
      <c r="J130" s="3"/>
      <c r="K130" s="3"/>
      <c r="L130" s="4"/>
      <c r="M130" s="2"/>
      <c r="N130" s="3"/>
      <c r="O130" s="3"/>
      <c r="P130" s="4"/>
      <c r="Q130" s="2"/>
      <c r="R130" s="3"/>
      <c r="S130" s="3"/>
      <c r="T130" s="4"/>
      <c r="U130" s="2">
        <f>4*5*8</f>
        <v>160</v>
      </c>
      <c r="V130" s="3"/>
      <c r="W130" s="3" t="s">
        <v>66</v>
      </c>
      <c r="X130" s="4">
        <v>5</v>
      </c>
      <c r="Y130" s="38"/>
      <c r="Z130" s="173"/>
      <c r="AA130" s="173"/>
      <c r="AB130" s="173"/>
      <c r="AC130" s="574" t="s">
        <v>313</v>
      </c>
      <c r="AD130" s="326" t="s">
        <v>84</v>
      </c>
      <c r="AE130" s="7"/>
      <c r="AF130" s="7"/>
      <c r="AG130" s="7"/>
      <c r="AH130" s="7"/>
      <c r="AI130" s="7"/>
      <c r="AJ130" s="7"/>
      <c r="AK130" s="7"/>
    </row>
    <row r="131" spans="1:38" s="7" customFormat="1" ht="14.1" customHeight="1" thickBot="1" x14ac:dyDescent="0.25">
      <c r="A131" s="509" t="s">
        <v>65</v>
      </c>
      <c r="B131" s="510"/>
      <c r="C131" s="399"/>
      <c r="D131" s="272">
        <f>SUM(H131,L131,P131,T131,X131,AB131)</f>
        <v>5</v>
      </c>
      <c r="E131" s="274">
        <f>SUM(E129:E130)</f>
        <v>0</v>
      </c>
      <c r="F131" s="274">
        <f t="shared" ref="F131:AB131" si="40">SUM(F129:F130)</f>
        <v>0</v>
      </c>
      <c r="G131" s="274"/>
      <c r="H131" s="274">
        <f t="shared" si="40"/>
        <v>0</v>
      </c>
      <c r="I131" s="226">
        <f t="shared" si="40"/>
        <v>0</v>
      </c>
      <c r="J131" s="226">
        <f t="shared" si="40"/>
        <v>0</v>
      </c>
      <c r="K131" s="226"/>
      <c r="L131" s="226">
        <f t="shared" si="40"/>
        <v>0</v>
      </c>
      <c r="M131" s="226">
        <f t="shared" si="40"/>
        <v>0</v>
      </c>
      <c r="N131" s="226">
        <f t="shared" si="40"/>
        <v>0</v>
      </c>
      <c r="O131" s="226"/>
      <c r="P131" s="226">
        <f t="shared" si="40"/>
        <v>0</v>
      </c>
      <c r="Q131" s="226">
        <f t="shared" si="40"/>
        <v>0</v>
      </c>
      <c r="R131" s="226">
        <f t="shared" si="40"/>
        <v>0</v>
      </c>
      <c r="S131" s="226"/>
      <c r="T131" s="226">
        <f t="shared" si="40"/>
        <v>0</v>
      </c>
      <c r="U131" s="226">
        <f t="shared" si="40"/>
        <v>160</v>
      </c>
      <c r="V131" s="226">
        <f t="shared" si="40"/>
        <v>0</v>
      </c>
      <c r="W131" s="226"/>
      <c r="X131" s="226">
        <f t="shared" si="40"/>
        <v>5</v>
      </c>
      <c r="Y131" s="226">
        <f t="shared" si="40"/>
        <v>0</v>
      </c>
      <c r="Z131" s="226">
        <f t="shared" si="40"/>
        <v>0</v>
      </c>
      <c r="AA131" s="226"/>
      <c r="AB131" s="226">
        <f t="shared" si="40"/>
        <v>0</v>
      </c>
      <c r="AC131" s="224"/>
      <c r="AD131" s="225"/>
    </row>
    <row r="132" spans="1:38" s="233" customFormat="1" ht="21" customHeight="1" thickBot="1" x14ac:dyDescent="0.35">
      <c r="A132" s="528" t="s">
        <v>61</v>
      </c>
      <c r="B132" s="529"/>
      <c r="C132" s="529"/>
      <c r="D132" s="529"/>
      <c r="E132" s="530"/>
      <c r="F132" s="530"/>
      <c r="G132" s="530"/>
      <c r="H132" s="530"/>
      <c r="I132" s="529"/>
      <c r="J132" s="529"/>
      <c r="K132" s="529"/>
      <c r="L132" s="529"/>
      <c r="M132" s="529"/>
      <c r="N132" s="529"/>
      <c r="O132" s="529"/>
      <c r="P132" s="529"/>
      <c r="Q132" s="529"/>
      <c r="R132" s="529"/>
      <c r="S132" s="529"/>
      <c r="T132" s="529"/>
      <c r="U132" s="529"/>
      <c r="V132" s="529"/>
      <c r="W132" s="529"/>
      <c r="X132" s="529"/>
      <c r="Y132" s="530"/>
      <c r="Z132" s="530"/>
      <c r="AA132" s="530"/>
      <c r="AB132" s="530"/>
      <c r="AC132" s="529"/>
      <c r="AD132" s="531"/>
    </row>
    <row r="133" spans="1:38" ht="14.1" customHeight="1" thickBot="1" x14ac:dyDescent="0.25">
      <c r="A133" s="565" t="s">
        <v>127</v>
      </c>
      <c r="B133" s="566"/>
      <c r="C133" s="566"/>
      <c r="D133" s="566"/>
      <c r="E133" s="566"/>
      <c r="F133" s="566"/>
      <c r="G133" s="566"/>
      <c r="H133" s="566"/>
      <c r="I133" s="566"/>
      <c r="J133" s="566"/>
      <c r="K133" s="566"/>
      <c r="L133" s="566"/>
      <c r="M133" s="566"/>
      <c r="N133" s="566"/>
      <c r="O133" s="566"/>
      <c r="P133" s="566"/>
      <c r="Q133" s="566"/>
      <c r="R133" s="566"/>
      <c r="S133" s="566"/>
      <c r="T133" s="566"/>
      <c r="U133" s="566"/>
      <c r="V133" s="566"/>
      <c r="W133" s="566"/>
      <c r="X133" s="566"/>
      <c r="Y133" s="566"/>
      <c r="Z133" s="566"/>
      <c r="AA133" s="566"/>
      <c r="AB133" s="566"/>
      <c r="AC133" s="566"/>
      <c r="AD133" s="567"/>
      <c r="AE133" s="7"/>
      <c r="AF133" s="7"/>
      <c r="AG133" s="7"/>
      <c r="AH133" s="7"/>
      <c r="AI133" s="7"/>
      <c r="AJ133" s="7"/>
      <c r="AK133" s="7"/>
    </row>
    <row r="134" spans="1:38" s="37" customFormat="1" ht="14.1" customHeight="1" thickBot="1" x14ac:dyDescent="0.25">
      <c r="A134" s="455" t="s">
        <v>128</v>
      </c>
      <c r="B134" s="456"/>
      <c r="C134" s="456"/>
      <c r="D134" s="456"/>
      <c r="E134" s="456"/>
      <c r="F134" s="456"/>
      <c r="G134" s="456"/>
      <c r="H134" s="456"/>
      <c r="I134" s="456"/>
      <c r="J134" s="456"/>
      <c r="K134" s="456"/>
      <c r="L134" s="456"/>
      <c r="M134" s="456"/>
      <c r="N134" s="456"/>
      <c r="O134" s="456"/>
      <c r="P134" s="456"/>
      <c r="Q134" s="456"/>
      <c r="R134" s="456"/>
      <c r="S134" s="456"/>
      <c r="T134" s="456"/>
      <c r="U134" s="456"/>
      <c r="V134" s="456"/>
      <c r="W134" s="456"/>
      <c r="X134" s="456"/>
      <c r="Y134" s="456"/>
      <c r="Z134" s="456"/>
      <c r="AA134" s="456"/>
      <c r="AB134" s="456"/>
      <c r="AC134" s="456"/>
      <c r="AD134" s="457"/>
    </row>
    <row r="135" spans="1:38" ht="14.1" customHeight="1" x14ac:dyDescent="0.2">
      <c r="A135" s="70" t="s">
        <v>202</v>
      </c>
      <c r="B135" s="377" t="s">
        <v>85</v>
      </c>
      <c r="C135" s="377" t="s">
        <v>251</v>
      </c>
      <c r="D135" s="315"/>
      <c r="E135" s="296"/>
      <c r="F135" s="297"/>
      <c r="G135" s="297"/>
      <c r="H135" s="302"/>
      <c r="I135" s="296"/>
      <c r="J135" s="297"/>
      <c r="K135" s="297"/>
      <c r="L135" s="298"/>
      <c r="M135" s="304"/>
      <c r="N135" s="297"/>
      <c r="O135" s="297"/>
      <c r="P135" s="302"/>
      <c r="Q135" s="470">
        <v>2</v>
      </c>
      <c r="R135" s="46">
        <v>1</v>
      </c>
      <c r="S135" s="46" t="s">
        <v>16</v>
      </c>
      <c r="T135" s="42">
        <v>4</v>
      </c>
      <c r="U135" s="307"/>
      <c r="V135" s="46"/>
      <c r="W135" s="46"/>
      <c r="X135" s="42"/>
      <c r="Y135" s="307"/>
      <c r="Z135" s="46"/>
      <c r="AA135" s="46"/>
      <c r="AB135" s="42"/>
      <c r="AC135" s="184" t="s">
        <v>20</v>
      </c>
      <c r="AD135" s="318" t="s">
        <v>133</v>
      </c>
      <c r="AE135" s="7"/>
      <c r="AF135" s="7"/>
      <c r="AG135" s="7"/>
      <c r="AH135" s="7"/>
      <c r="AI135" s="7"/>
      <c r="AJ135" s="7"/>
      <c r="AK135" s="7"/>
    </row>
    <row r="136" spans="1:38" ht="14.1" customHeight="1" thickBot="1" x14ac:dyDescent="0.25">
      <c r="A136" s="70" t="s">
        <v>203</v>
      </c>
      <c r="B136" s="378" t="s">
        <v>108</v>
      </c>
      <c r="C136" s="378" t="s">
        <v>252</v>
      </c>
      <c r="D136" s="316"/>
      <c r="E136" s="299"/>
      <c r="F136" s="300"/>
      <c r="G136" s="300"/>
      <c r="H136" s="303"/>
      <c r="I136" s="299"/>
      <c r="J136" s="300"/>
      <c r="K136" s="300"/>
      <c r="L136" s="301"/>
      <c r="M136" s="305"/>
      <c r="N136" s="300"/>
      <c r="O136" s="300"/>
      <c r="P136" s="303"/>
      <c r="Q136" s="314"/>
      <c r="R136" s="312"/>
      <c r="S136" s="312"/>
      <c r="T136" s="313"/>
      <c r="U136" s="314"/>
      <c r="V136" s="312"/>
      <c r="W136" s="312"/>
      <c r="X136" s="313"/>
      <c r="Y136" s="470">
        <v>2</v>
      </c>
      <c r="Z136" s="312">
        <v>1</v>
      </c>
      <c r="AA136" s="312" t="s">
        <v>16</v>
      </c>
      <c r="AB136" s="313">
        <v>4</v>
      </c>
      <c r="AC136" s="328" t="s">
        <v>20</v>
      </c>
      <c r="AD136" s="427" t="s">
        <v>133</v>
      </c>
      <c r="AE136" s="7"/>
      <c r="AF136" s="7"/>
      <c r="AG136" s="7"/>
      <c r="AH136" s="7"/>
      <c r="AI136" s="7"/>
      <c r="AJ136" s="7"/>
      <c r="AK136" s="7"/>
    </row>
    <row r="137" spans="1:38" s="37" customFormat="1" ht="14.1" customHeight="1" thickBot="1" x14ac:dyDescent="0.25">
      <c r="A137" s="458" t="s">
        <v>129</v>
      </c>
      <c r="B137" s="459"/>
      <c r="C137" s="459"/>
      <c r="D137" s="459"/>
      <c r="E137" s="459"/>
      <c r="F137" s="459"/>
      <c r="G137" s="459"/>
      <c r="H137" s="459"/>
      <c r="I137" s="459"/>
      <c r="J137" s="459"/>
      <c r="K137" s="459"/>
      <c r="L137" s="459"/>
      <c r="M137" s="459"/>
      <c r="N137" s="459"/>
      <c r="O137" s="459"/>
      <c r="P137" s="459"/>
      <c r="Q137" s="459"/>
      <c r="R137" s="459"/>
      <c r="S137" s="459"/>
      <c r="T137" s="459"/>
      <c r="U137" s="459"/>
      <c r="V137" s="459"/>
      <c r="W137" s="459"/>
      <c r="X137" s="459"/>
      <c r="Y137" s="459"/>
      <c r="Z137" s="459"/>
      <c r="AA137" s="459"/>
      <c r="AB137" s="459"/>
      <c r="AC137" s="459"/>
      <c r="AD137" s="460"/>
    </row>
    <row r="138" spans="1:38" s="37" customFormat="1" ht="13.5" customHeight="1" x14ac:dyDescent="0.2">
      <c r="A138" s="39" t="s">
        <v>204</v>
      </c>
      <c r="B138" s="379" t="s">
        <v>101</v>
      </c>
      <c r="C138" s="379" t="s">
        <v>253</v>
      </c>
      <c r="D138" s="306"/>
      <c r="E138" s="307"/>
      <c r="F138" s="46"/>
      <c r="G138" s="46"/>
      <c r="H138" s="42"/>
      <c r="I138" s="308"/>
      <c r="J138" s="309"/>
      <c r="K138" s="309"/>
      <c r="L138" s="310"/>
      <c r="M138" s="307"/>
      <c r="N138" s="46"/>
      <c r="O138" s="46"/>
      <c r="P138" s="42"/>
      <c r="Q138" s="470">
        <v>2</v>
      </c>
      <c r="R138" s="46">
        <v>1</v>
      </c>
      <c r="S138" s="46" t="s">
        <v>16</v>
      </c>
      <c r="T138" s="42">
        <v>4</v>
      </c>
      <c r="U138" s="307"/>
      <c r="V138" s="46"/>
      <c r="W138" s="46"/>
      <c r="X138" s="42"/>
      <c r="Y138" s="307"/>
      <c r="Z138" s="46"/>
      <c r="AA138" s="46"/>
      <c r="AB138" s="42"/>
      <c r="AC138" s="57" t="s">
        <v>20</v>
      </c>
      <c r="AD138" s="311" t="s">
        <v>133</v>
      </c>
    </row>
    <row r="139" spans="1:38" s="37" customFormat="1" ht="14.1" customHeight="1" thickBot="1" x14ac:dyDescent="0.25">
      <c r="A139" s="458" t="s">
        <v>130</v>
      </c>
      <c r="B139" s="459"/>
      <c r="C139" s="459"/>
      <c r="D139" s="459"/>
      <c r="E139" s="459"/>
      <c r="F139" s="459"/>
      <c r="G139" s="459"/>
      <c r="H139" s="459"/>
      <c r="I139" s="459"/>
      <c r="J139" s="459"/>
      <c r="K139" s="459"/>
      <c r="L139" s="459"/>
      <c r="M139" s="459"/>
      <c r="N139" s="459"/>
      <c r="O139" s="459"/>
      <c r="P139" s="459"/>
      <c r="Q139" s="459"/>
      <c r="R139" s="459"/>
      <c r="S139" s="459"/>
      <c r="T139" s="459"/>
      <c r="U139" s="459"/>
      <c r="V139" s="459"/>
      <c r="W139" s="459"/>
      <c r="X139" s="459"/>
      <c r="Y139" s="459"/>
      <c r="Z139" s="459"/>
      <c r="AA139" s="459"/>
      <c r="AB139" s="459"/>
      <c r="AC139" s="459"/>
      <c r="AD139" s="460"/>
    </row>
    <row r="140" spans="1:38" s="7" customFormat="1" ht="14.1" customHeight="1" x14ac:dyDescent="0.2">
      <c r="A140" s="191" t="s">
        <v>205</v>
      </c>
      <c r="B140" s="283" t="s">
        <v>62</v>
      </c>
      <c r="C140" s="283" t="s">
        <v>254</v>
      </c>
      <c r="D140" s="285"/>
      <c r="E140" s="5"/>
      <c r="F140" s="176"/>
      <c r="G140" s="176"/>
      <c r="H140" s="177"/>
      <c r="I140" s="175"/>
      <c r="J140" s="176"/>
      <c r="K140" s="176"/>
      <c r="L140" s="177"/>
      <c r="M140" s="175"/>
      <c r="N140" s="176"/>
      <c r="O140" s="176"/>
      <c r="P140" s="177"/>
      <c r="Q140" s="175">
        <v>2</v>
      </c>
      <c r="R140" s="176">
        <v>1</v>
      </c>
      <c r="S140" s="176" t="s">
        <v>16</v>
      </c>
      <c r="T140" s="177">
        <v>4</v>
      </c>
      <c r="U140" s="175"/>
      <c r="V140" s="176"/>
      <c r="W140" s="176"/>
      <c r="X140" s="177"/>
      <c r="Y140" s="175"/>
      <c r="Z140" s="176"/>
      <c r="AA140" s="176"/>
      <c r="AB140" s="177"/>
      <c r="AC140" s="573" t="s">
        <v>288</v>
      </c>
      <c r="AD140" s="421" t="s">
        <v>271</v>
      </c>
    </row>
    <row r="141" spans="1:38" s="222" customFormat="1" ht="14.1" customHeight="1" thickBot="1" x14ac:dyDescent="0.25">
      <c r="A141" s="70" t="s">
        <v>206</v>
      </c>
      <c r="B141" s="380" t="s">
        <v>151</v>
      </c>
      <c r="C141" s="380" t="s">
        <v>255</v>
      </c>
      <c r="D141" s="227"/>
      <c r="E141" s="218"/>
      <c r="F141" s="207"/>
      <c r="G141" s="207"/>
      <c r="H141" s="208"/>
      <c r="I141" s="219"/>
      <c r="J141" s="220"/>
      <c r="K141" s="220"/>
      <c r="L141" s="221"/>
      <c r="M141" s="218"/>
      <c r="N141" s="207"/>
      <c r="O141" s="207"/>
      <c r="P141" s="208"/>
      <c r="Q141" s="218"/>
      <c r="R141" s="207"/>
      <c r="S141" s="207"/>
      <c r="T141" s="208"/>
      <c r="U141" s="218"/>
      <c r="V141" s="207"/>
      <c r="W141" s="207"/>
      <c r="X141" s="208"/>
      <c r="Y141" s="470">
        <v>2</v>
      </c>
      <c r="Z141" s="170">
        <v>2</v>
      </c>
      <c r="AA141" s="170" t="s">
        <v>16</v>
      </c>
      <c r="AB141" s="171">
        <v>4</v>
      </c>
      <c r="AC141" s="83" t="s">
        <v>287</v>
      </c>
      <c r="AD141" s="384" t="s">
        <v>147</v>
      </c>
    </row>
    <row r="142" spans="1:38" s="7" customFormat="1" ht="14.25" customHeight="1" thickBot="1" x14ac:dyDescent="0.25">
      <c r="A142" s="461" t="s">
        <v>107</v>
      </c>
      <c r="B142" s="462"/>
      <c r="C142" s="462"/>
      <c r="D142" s="462"/>
      <c r="E142" s="462"/>
      <c r="F142" s="462"/>
      <c r="G142" s="462"/>
      <c r="H142" s="462"/>
      <c r="I142" s="462"/>
      <c r="J142" s="462"/>
      <c r="K142" s="462"/>
      <c r="L142" s="462"/>
      <c r="M142" s="462"/>
      <c r="N142" s="462"/>
      <c r="O142" s="462"/>
      <c r="P142" s="462"/>
      <c r="Q142" s="462"/>
      <c r="R142" s="462"/>
      <c r="S142" s="462"/>
      <c r="T142" s="462"/>
      <c r="U142" s="462"/>
      <c r="V142" s="462"/>
      <c r="W142" s="462"/>
      <c r="X142" s="462"/>
      <c r="Y142" s="462"/>
      <c r="Z142" s="462"/>
      <c r="AA142" s="462"/>
      <c r="AB142" s="462"/>
      <c r="AC142" s="462"/>
      <c r="AD142" s="463"/>
    </row>
    <row r="143" spans="1:38" s="157" customFormat="1" x14ac:dyDescent="0.2">
      <c r="A143" s="137" t="s">
        <v>207</v>
      </c>
      <c r="B143" s="283" t="s">
        <v>79</v>
      </c>
      <c r="C143" s="409" t="s">
        <v>256</v>
      </c>
      <c r="D143" s="137" t="s">
        <v>155</v>
      </c>
      <c r="E143" s="284"/>
      <c r="F143" s="161"/>
      <c r="G143" s="161"/>
      <c r="H143" s="162"/>
      <c r="I143" s="346"/>
      <c r="J143" s="347"/>
      <c r="K143" s="347"/>
      <c r="L143" s="348"/>
      <c r="M143" s="346"/>
      <c r="N143" s="347"/>
      <c r="O143" s="347"/>
      <c r="P143" s="348"/>
      <c r="Q143" s="470">
        <v>0</v>
      </c>
      <c r="R143" s="347">
        <v>2</v>
      </c>
      <c r="S143" s="347" t="s">
        <v>66</v>
      </c>
      <c r="T143" s="348">
        <v>0</v>
      </c>
      <c r="U143" s="160"/>
      <c r="V143" s="161"/>
      <c r="W143" s="161"/>
      <c r="X143" s="162"/>
      <c r="Y143" s="160"/>
      <c r="Z143" s="161"/>
      <c r="AA143" s="161"/>
      <c r="AB143" s="162"/>
      <c r="AC143" s="163" t="s">
        <v>99</v>
      </c>
      <c r="AD143" s="164" t="s">
        <v>78</v>
      </c>
      <c r="AE143" s="156"/>
      <c r="AF143" s="156"/>
      <c r="AG143" s="156"/>
      <c r="AH143" s="156"/>
      <c r="AI143" s="156"/>
      <c r="AJ143" s="156"/>
      <c r="AK143" s="156"/>
    </row>
    <row r="144" spans="1:38" s="7" customFormat="1" ht="15.75" thickBot="1" x14ac:dyDescent="0.25">
      <c r="A144" s="191" t="s">
        <v>208</v>
      </c>
      <c r="B144" s="381" t="s">
        <v>81</v>
      </c>
      <c r="C144" s="414" t="s">
        <v>257</v>
      </c>
      <c r="D144" s="205"/>
      <c r="E144" s="232"/>
      <c r="F144" s="289"/>
      <c r="G144" s="289"/>
      <c r="H144" s="290"/>
      <c r="I144" s="470">
        <v>0</v>
      </c>
      <c r="J144" s="355">
        <v>3</v>
      </c>
      <c r="K144" s="355" t="s">
        <v>80</v>
      </c>
      <c r="L144" s="357">
        <v>4</v>
      </c>
      <c r="M144" s="354"/>
      <c r="N144" s="355"/>
      <c r="O144" s="355"/>
      <c r="P144" s="357"/>
      <c r="Q144" s="354"/>
      <c r="R144" s="355"/>
      <c r="S144" s="355"/>
      <c r="T144" s="357"/>
      <c r="U144" s="203"/>
      <c r="V144" s="198"/>
      <c r="W144" s="198"/>
      <c r="X144" s="204"/>
      <c r="Y144" s="203"/>
      <c r="Z144" s="198"/>
      <c r="AA144" s="198"/>
      <c r="AB144" s="204"/>
      <c r="AC144" s="573" t="s">
        <v>288</v>
      </c>
      <c r="AD144" s="382" t="s">
        <v>152</v>
      </c>
      <c r="AE144" s="193"/>
      <c r="AF144" s="193"/>
      <c r="AG144" s="193"/>
      <c r="AH144" s="193"/>
      <c r="AI144" s="193"/>
      <c r="AJ144" s="193"/>
      <c r="AK144" s="194"/>
      <c r="AL144" s="194"/>
    </row>
    <row r="145" spans="1:143" s="477" customFormat="1" ht="12.75" customHeight="1" thickBot="1" x14ac:dyDescent="0.25">
      <c r="A145" s="474" t="s">
        <v>306</v>
      </c>
      <c r="B145" s="475"/>
      <c r="C145" s="475"/>
      <c r="D145" s="475"/>
      <c r="E145" s="475"/>
      <c r="F145" s="475"/>
      <c r="G145" s="475"/>
      <c r="H145" s="475"/>
      <c r="I145" s="475"/>
      <c r="J145" s="475"/>
      <c r="K145" s="475"/>
      <c r="L145" s="475"/>
      <c r="M145" s="475"/>
      <c r="N145" s="475"/>
      <c r="O145" s="475"/>
      <c r="P145" s="475"/>
      <c r="Q145" s="506"/>
      <c r="R145" s="506"/>
      <c r="S145" s="506"/>
      <c r="T145" s="506"/>
      <c r="U145" s="506"/>
      <c r="V145" s="506"/>
      <c r="W145" s="506"/>
      <c r="X145" s="506"/>
      <c r="Y145" s="475"/>
      <c r="Z145" s="475"/>
      <c r="AA145" s="475"/>
      <c r="AB145" s="475"/>
      <c r="AC145" s="475"/>
      <c r="AD145" s="475"/>
      <c r="AE145" s="476"/>
      <c r="AF145" s="476"/>
      <c r="AG145" s="476"/>
      <c r="AH145" s="476"/>
      <c r="AI145" s="476"/>
      <c r="AJ145" s="476"/>
      <c r="AK145" s="476"/>
      <c r="AL145" s="476"/>
      <c r="AM145" s="476"/>
      <c r="AN145" s="476"/>
      <c r="AO145" s="476"/>
      <c r="AP145" s="476"/>
      <c r="AQ145" s="476"/>
      <c r="AR145" s="476"/>
      <c r="AS145" s="476"/>
      <c r="AT145" s="476"/>
      <c r="AU145" s="476"/>
      <c r="AV145" s="476"/>
      <c r="AW145" s="476"/>
      <c r="AX145" s="476"/>
      <c r="AY145" s="476"/>
      <c r="AZ145" s="476"/>
      <c r="BA145" s="476"/>
      <c r="BB145" s="476"/>
      <c r="BC145" s="476"/>
      <c r="BD145" s="476"/>
      <c r="BE145" s="476"/>
      <c r="BF145" s="476"/>
      <c r="BG145" s="476"/>
      <c r="BH145" s="476"/>
      <c r="BI145" s="476"/>
      <c r="BJ145" s="476"/>
      <c r="BK145" s="476"/>
      <c r="BL145" s="476"/>
      <c r="BM145" s="476"/>
      <c r="BN145" s="476"/>
      <c r="BO145" s="476"/>
      <c r="BP145" s="476"/>
      <c r="BQ145" s="476"/>
      <c r="BR145" s="476"/>
      <c r="BS145" s="476"/>
      <c r="BT145" s="476"/>
      <c r="BU145" s="476"/>
      <c r="BV145" s="476"/>
      <c r="BW145" s="476"/>
      <c r="BX145" s="476"/>
      <c r="BY145" s="476"/>
      <c r="BZ145" s="476"/>
      <c r="CA145" s="476"/>
      <c r="CB145" s="476"/>
      <c r="CC145" s="476"/>
      <c r="CD145" s="476"/>
      <c r="CE145" s="476"/>
      <c r="CF145" s="476"/>
      <c r="CG145" s="476"/>
      <c r="CH145" s="476"/>
      <c r="CI145" s="476"/>
      <c r="CJ145" s="476"/>
      <c r="CK145" s="476"/>
      <c r="CL145" s="476"/>
      <c r="CM145" s="476"/>
      <c r="CN145" s="476"/>
      <c r="CO145" s="476"/>
      <c r="CP145" s="476"/>
      <c r="CQ145" s="476"/>
      <c r="CR145" s="476"/>
      <c r="CS145" s="476"/>
      <c r="CT145" s="476"/>
      <c r="CU145" s="476"/>
      <c r="CV145" s="476"/>
      <c r="CW145" s="476"/>
      <c r="CX145" s="476"/>
      <c r="CY145" s="476"/>
      <c r="CZ145" s="476"/>
      <c r="DA145" s="476"/>
      <c r="DB145" s="476"/>
      <c r="DC145" s="476"/>
      <c r="DD145" s="476"/>
      <c r="DE145" s="476"/>
      <c r="DF145" s="476"/>
      <c r="DG145" s="476"/>
      <c r="DH145" s="476"/>
      <c r="DI145" s="476"/>
      <c r="DJ145" s="476"/>
      <c r="DK145" s="476"/>
      <c r="DL145" s="476"/>
      <c r="DM145" s="476"/>
      <c r="DN145" s="476"/>
      <c r="DO145" s="476"/>
      <c r="DP145" s="476"/>
      <c r="DQ145" s="476"/>
      <c r="DR145" s="476"/>
      <c r="DS145" s="476"/>
      <c r="DT145" s="476"/>
      <c r="DU145" s="476"/>
      <c r="DV145" s="476"/>
      <c r="DW145" s="476"/>
      <c r="DX145" s="476"/>
      <c r="DY145" s="476"/>
      <c r="DZ145" s="476"/>
      <c r="EA145" s="476"/>
      <c r="EB145" s="476"/>
      <c r="EC145" s="476"/>
      <c r="ED145" s="476"/>
      <c r="EE145" s="476"/>
      <c r="EF145" s="476"/>
      <c r="EG145" s="476"/>
      <c r="EH145" s="476"/>
      <c r="EI145" s="476"/>
      <c r="EJ145" s="476"/>
      <c r="EK145" s="476"/>
      <c r="EL145" s="476"/>
      <c r="EM145" s="476"/>
    </row>
    <row r="146" spans="1:143" s="7" customFormat="1" ht="15.75" customHeight="1" thickBot="1" x14ac:dyDescent="0.25">
      <c r="A146" s="478" t="s">
        <v>325</v>
      </c>
      <c r="B146" s="479" t="s">
        <v>307</v>
      </c>
      <c r="C146" s="409" t="s">
        <v>308</v>
      </c>
      <c r="D146" s="65"/>
      <c r="E146" s="497"/>
      <c r="F146" s="498"/>
      <c r="G146" s="498"/>
      <c r="H146" s="498"/>
      <c r="I146" s="498"/>
      <c r="J146" s="498"/>
      <c r="K146" s="498"/>
      <c r="L146" s="498"/>
      <c r="M146" s="480">
        <v>0</v>
      </c>
      <c r="N146" s="481">
        <v>3</v>
      </c>
      <c r="O146" s="481" t="s">
        <v>66</v>
      </c>
      <c r="P146" s="503">
        <v>4</v>
      </c>
      <c r="Q146" s="480">
        <v>0</v>
      </c>
      <c r="R146" s="481">
        <v>3</v>
      </c>
      <c r="S146" s="481" t="s">
        <v>66</v>
      </c>
      <c r="T146" s="482">
        <v>4</v>
      </c>
      <c r="U146" s="480">
        <v>0</v>
      </c>
      <c r="V146" s="481">
        <v>3</v>
      </c>
      <c r="W146" s="481" t="s">
        <v>66</v>
      </c>
      <c r="X146" s="482">
        <v>4</v>
      </c>
      <c r="Y146" s="480"/>
      <c r="Z146" s="481"/>
      <c r="AA146" s="481"/>
      <c r="AB146" s="482"/>
      <c r="AC146" s="573" t="s">
        <v>288</v>
      </c>
      <c r="AD146" s="185" t="s">
        <v>312</v>
      </c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  <c r="CA146" s="37"/>
      <c r="CB146" s="37"/>
      <c r="CC146" s="37"/>
      <c r="CD146" s="37"/>
      <c r="CE146" s="37"/>
      <c r="CF146" s="37"/>
      <c r="CG146" s="37"/>
      <c r="CH146" s="37"/>
      <c r="CI146" s="37"/>
      <c r="CJ146" s="37"/>
      <c r="CK146" s="37"/>
      <c r="CL146" s="37"/>
      <c r="CM146" s="37"/>
      <c r="CN146" s="37"/>
      <c r="CO146" s="37"/>
      <c r="CP146" s="37"/>
      <c r="CQ146" s="37"/>
      <c r="CR146" s="37"/>
      <c r="CS146" s="37"/>
      <c r="CT146" s="37"/>
      <c r="CU146" s="37"/>
      <c r="CV146" s="37"/>
      <c r="CW146" s="37"/>
      <c r="CX146" s="37"/>
      <c r="CY146" s="37"/>
      <c r="CZ146" s="37"/>
      <c r="DA146" s="37"/>
      <c r="DB146" s="37"/>
      <c r="DC146" s="37"/>
      <c r="DD146" s="37"/>
      <c r="DE146" s="37"/>
      <c r="DF146" s="37"/>
      <c r="DG146" s="37"/>
      <c r="DH146" s="37"/>
      <c r="DI146" s="37"/>
      <c r="DJ146" s="37"/>
      <c r="DK146" s="37"/>
      <c r="DL146" s="37"/>
      <c r="DM146" s="37"/>
      <c r="DN146" s="37"/>
      <c r="DO146" s="37"/>
      <c r="DP146" s="37"/>
      <c r="DQ146" s="37"/>
      <c r="DR146" s="37"/>
      <c r="DS146" s="37"/>
      <c r="DT146" s="37"/>
      <c r="DU146" s="37"/>
      <c r="DV146" s="37"/>
      <c r="DW146" s="37"/>
      <c r="DX146" s="37"/>
      <c r="DY146" s="37"/>
      <c r="DZ146" s="37"/>
      <c r="EA146" s="37"/>
      <c r="EB146" s="37"/>
    </row>
    <row r="147" spans="1:143" s="7" customFormat="1" ht="15.75" customHeight="1" thickBot="1" x14ac:dyDescent="0.25">
      <c r="A147" s="478" t="s">
        <v>326</v>
      </c>
      <c r="B147" s="479" t="s">
        <v>323</v>
      </c>
      <c r="C147" s="409" t="s">
        <v>309</v>
      </c>
      <c r="D147" s="66"/>
      <c r="E147" s="499"/>
      <c r="F147" s="500"/>
      <c r="G147" s="500"/>
      <c r="H147" s="500"/>
      <c r="I147" s="500"/>
      <c r="J147" s="500"/>
      <c r="K147" s="500"/>
      <c r="L147" s="500"/>
      <c r="M147" s="483">
        <v>0</v>
      </c>
      <c r="N147" s="484">
        <v>3</v>
      </c>
      <c r="O147" s="484" t="s">
        <v>66</v>
      </c>
      <c r="P147" s="504">
        <v>4</v>
      </c>
      <c r="Q147" s="483">
        <v>0</v>
      </c>
      <c r="R147" s="484">
        <v>3</v>
      </c>
      <c r="S147" s="484" t="s">
        <v>66</v>
      </c>
      <c r="T147" s="485">
        <v>4</v>
      </c>
      <c r="U147" s="483">
        <v>0</v>
      </c>
      <c r="V147" s="484">
        <v>3</v>
      </c>
      <c r="W147" s="484" t="s">
        <v>66</v>
      </c>
      <c r="X147" s="485">
        <v>4</v>
      </c>
      <c r="Y147" s="483"/>
      <c r="Z147" s="484"/>
      <c r="AA147" s="484"/>
      <c r="AB147" s="485"/>
      <c r="AC147" s="573" t="s">
        <v>288</v>
      </c>
      <c r="AD147" s="185" t="s">
        <v>312</v>
      </c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  <c r="CI147" s="37"/>
      <c r="CJ147" s="37"/>
      <c r="CK147" s="37"/>
      <c r="CL147" s="37"/>
      <c r="CM147" s="37"/>
      <c r="CN147" s="37"/>
      <c r="CO147" s="37"/>
      <c r="CP147" s="37"/>
      <c r="CQ147" s="37"/>
      <c r="CR147" s="37"/>
      <c r="CS147" s="37"/>
      <c r="CT147" s="37"/>
      <c r="CU147" s="37"/>
      <c r="CV147" s="37"/>
      <c r="CW147" s="37"/>
      <c r="CX147" s="37"/>
      <c r="CY147" s="37"/>
      <c r="CZ147" s="37"/>
      <c r="DA147" s="37"/>
      <c r="DB147" s="37"/>
      <c r="DC147" s="37"/>
      <c r="DD147" s="37"/>
      <c r="DE147" s="37"/>
      <c r="DF147" s="37"/>
      <c r="DG147" s="37"/>
      <c r="DH147" s="37"/>
      <c r="DI147" s="37"/>
      <c r="DJ147" s="37"/>
      <c r="DK147" s="37"/>
      <c r="DL147" s="37"/>
      <c r="DM147" s="37"/>
      <c r="DN147" s="37"/>
      <c r="DO147" s="37"/>
      <c r="DP147" s="37"/>
      <c r="DQ147" s="37"/>
      <c r="DR147" s="37"/>
      <c r="DS147" s="37"/>
      <c r="DT147" s="37"/>
      <c r="DU147" s="37"/>
      <c r="DV147" s="37"/>
      <c r="DW147" s="37"/>
      <c r="DX147" s="37"/>
      <c r="DY147" s="37"/>
      <c r="DZ147" s="37"/>
      <c r="EA147" s="37"/>
      <c r="EB147" s="37"/>
    </row>
    <row r="148" spans="1:143" s="7" customFormat="1" ht="15.75" customHeight="1" thickBot="1" x14ac:dyDescent="0.25">
      <c r="A148" s="486" t="s">
        <v>327</v>
      </c>
      <c r="B148" s="487" t="s">
        <v>324</v>
      </c>
      <c r="C148" s="488" t="s">
        <v>310</v>
      </c>
      <c r="D148" s="489"/>
      <c r="E148" s="501"/>
      <c r="F148" s="502"/>
      <c r="G148" s="502"/>
      <c r="H148" s="502"/>
      <c r="I148" s="502"/>
      <c r="J148" s="502"/>
      <c r="K148" s="502"/>
      <c r="L148" s="502"/>
      <c r="M148" s="490">
        <v>0</v>
      </c>
      <c r="N148" s="491">
        <v>3</v>
      </c>
      <c r="O148" s="491" t="s">
        <v>66</v>
      </c>
      <c r="P148" s="505">
        <v>4</v>
      </c>
      <c r="Q148" s="490">
        <v>0</v>
      </c>
      <c r="R148" s="491">
        <v>3</v>
      </c>
      <c r="S148" s="491" t="s">
        <v>66</v>
      </c>
      <c r="T148" s="492">
        <v>4</v>
      </c>
      <c r="U148" s="490">
        <v>0</v>
      </c>
      <c r="V148" s="491">
        <v>3</v>
      </c>
      <c r="W148" s="491" t="s">
        <v>66</v>
      </c>
      <c r="X148" s="492">
        <v>4</v>
      </c>
      <c r="Y148" s="490"/>
      <c r="Z148" s="491"/>
      <c r="AA148" s="491"/>
      <c r="AB148" s="492"/>
      <c r="AC148" s="573" t="s">
        <v>288</v>
      </c>
      <c r="AD148" s="185" t="s">
        <v>312</v>
      </c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  <c r="CF148" s="37"/>
      <c r="CG148" s="37"/>
      <c r="CH148" s="37"/>
      <c r="CI148" s="37"/>
      <c r="CJ148" s="37"/>
      <c r="CK148" s="37"/>
      <c r="CL148" s="37"/>
      <c r="CM148" s="37"/>
      <c r="CN148" s="37"/>
      <c r="CO148" s="37"/>
      <c r="CP148" s="37"/>
      <c r="CQ148" s="37"/>
      <c r="CR148" s="37"/>
      <c r="CS148" s="37"/>
      <c r="CT148" s="37"/>
      <c r="CU148" s="37"/>
      <c r="CV148" s="37"/>
      <c r="CW148" s="37"/>
      <c r="CX148" s="37"/>
      <c r="CY148" s="37"/>
      <c r="CZ148" s="37"/>
      <c r="DA148" s="37"/>
      <c r="DB148" s="37"/>
      <c r="DC148" s="37"/>
      <c r="DD148" s="37"/>
      <c r="DE148" s="37"/>
      <c r="DF148" s="37"/>
      <c r="DG148" s="37"/>
      <c r="DH148" s="37"/>
      <c r="DI148" s="37"/>
      <c r="DJ148" s="37"/>
      <c r="DK148" s="37"/>
      <c r="DL148" s="37"/>
      <c r="DM148" s="37"/>
      <c r="DN148" s="37"/>
      <c r="DO148" s="37"/>
      <c r="DP148" s="37"/>
      <c r="DQ148" s="37"/>
      <c r="DR148" s="37"/>
      <c r="DS148" s="37"/>
      <c r="DT148" s="37"/>
      <c r="DU148" s="37"/>
      <c r="DV148" s="37"/>
      <c r="DW148" s="37"/>
      <c r="DX148" s="37"/>
      <c r="DY148" s="37"/>
      <c r="DZ148" s="37"/>
      <c r="EA148" s="37"/>
      <c r="EB148" s="37"/>
    </row>
    <row r="149" spans="1:143" s="7" customFormat="1" ht="13.5" thickBot="1" x14ac:dyDescent="0.25">
      <c r="A149" s="509" t="s">
        <v>65</v>
      </c>
      <c r="B149" s="510"/>
      <c r="C149" s="399"/>
      <c r="D149" s="288">
        <f>SUM(H149,L149,P149,T149,X149,AB149)</f>
        <v>8</v>
      </c>
      <c r="E149" s="267">
        <f>SUM(E139:E144)</f>
        <v>0</v>
      </c>
      <c r="F149" s="224">
        <f>SUM(F139:F144)</f>
        <v>0</v>
      </c>
      <c r="G149" s="224"/>
      <c r="H149" s="225">
        <f>SUM(H139:H144)</f>
        <v>0</v>
      </c>
      <c r="I149" s="267">
        <f>SUM(I139:I144)</f>
        <v>0</v>
      </c>
      <c r="J149" s="224">
        <v>0</v>
      </c>
      <c r="K149" s="224"/>
      <c r="L149" s="225">
        <v>0</v>
      </c>
      <c r="M149" s="267">
        <f>SUM(M139:M144)</f>
        <v>0</v>
      </c>
      <c r="N149" s="224">
        <f>SUM(N139:N144)</f>
        <v>0</v>
      </c>
      <c r="O149" s="224"/>
      <c r="P149" s="225">
        <f>SUM(P139:P144)</f>
        <v>0</v>
      </c>
      <c r="Q149" s="226">
        <v>2</v>
      </c>
      <c r="R149" s="226">
        <v>1</v>
      </c>
      <c r="S149" s="226"/>
      <c r="T149" s="270">
        <v>4</v>
      </c>
      <c r="U149" s="267">
        <v>2</v>
      </c>
      <c r="V149" s="224">
        <v>1</v>
      </c>
      <c r="W149" s="224"/>
      <c r="X149" s="225">
        <v>4</v>
      </c>
      <c r="Y149" s="267"/>
      <c r="Z149" s="226"/>
      <c r="AA149" s="226"/>
      <c r="AB149" s="268"/>
      <c r="AC149" s="226"/>
      <c r="AD149" s="225"/>
    </row>
    <row r="150" spans="1:143" s="7" customFormat="1" ht="15.2" customHeight="1" thickBot="1" x14ac:dyDescent="0.25">
      <c r="A150" s="553" t="s">
        <v>88</v>
      </c>
      <c r="B150" s="554"/>
      <c r="C150" s="402"/>
      <c r="D150" s="276">
        <f>SUM(D44,D55,D102,D118,D149,D128,D131)</f>
        <v>176</v>
      </c>
      <c r="E150" s="277">
        <f>SUM(E44,E55,E102,E118,E149,E128,E131)</f>
        <v>13</v>
      </c>
      <c r="F150" s="278">
        <f>SUM(F44,F55,F102,F118,F149,F128,F131)</f>
        <v>10</v>
      </c>
      <c r="G150" s="278"/>
      <c r="H150" s="279">
        <f>SUM(H44,H55,H102,H118,H149,H128,H131)</f>
        <v>30</v>
      </c>
      <c r="I150" s="277">
        <f>SUM(I44,I55,I102,I118,I149,I128,I131)</f>
        <v>18</v>
      </c>
      <c r="J150" s="278">
        <f>SUM(J44,J55,J102,J118,J149,J128,J131)</f>
        <v>6</v>
      </c>
      <c r="K150" s="278"/>
      <c r="L150" s="279">
        <f>SUM(L44,L55,L102,L118,L149,L128,L131)</f>
        <v>30</v>
      </c>
      <c r="M150" s="277">
        <f>SUM(M44,M55,M102,M118,M149,M128,M131)</f>
        <v>16</v>
      </c>
      <c r="N150" s="278">
        <f>SUM(N44,N55,N102,N118,N149,N128,N131)</f>
        <v>10</v>
      </c>
      <c r="O150" s="278"/>
      <c r="P150" s="279">
        <f>SUM(P44,P55,P102,P118,P149,P128,P131)</f>
        <v>30</v>
      </c>
      <c r="Q150" s="277">
        <f>SUM(Q44,Q55,Q102,Q118,Q149,Q128,Q131)</f>
        <v>13</v>
      </c>
      <c r="R150" s="278">
        <f>SUM(R44,R55,R102,R118,R149,R128,R131)</f>
        <v>11</v>
      </c>
      <c r="S150" s="278"/>
      <c r="T150" s="279">
        <f>SUM(T44,T55,T102,T118,T149,T128,T131)</f>
        <v>29</v>
      </c>
      <c r="U150" s="277">
        <f>SUM(U44,U55,U102,U118,U149,U128,U131)</f>
        <v>168</v>
      </c>
      <c r="V150" s="278">
        <f>SUM(V44,V55,V102,V118,V149,V128,V131)</f>
        <v>14</v>
      </c>
      <c r="W150" s="278"/>
      <c r="X150" s="279">
        <f>SUM(X44,X55,X102,X118,X149,X128,X131)</f>
        <v>31</v>
      </c>
      <c r="Y150" s="277">
        <f>SUM(Y44,Y55,Y102,Y118,Y149,Y128,Y131)</f>
        <v>8</v>
      </c>
      <c r="Z150" s="278">
        <f>SUM(Z44,Z55,Z102,Z118,Z149,Z128,Z131)</f>
        <v>5</v>
      </c>
      <c r="AA150" s="278"/>
      <c r="AB150" s="279">
        <f>SUM(AB44,AB55,AB102,AB118,AB149,AB128,AB131)</f>
        <v>26</v>
      </c>
      <c r="AC150" s="228"/>
      <c r="AD150" s="229"/>
      <c r="AF150" s="282"/>
    </row>
    <row r="151" spans="1:143" x14ac:dyDescent="0.2">
      <c r="A151" s="17"/>
      <c r="D151" s="493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33"/>
      <c r="AO151" s="494"/>
      <c r="AP151" s="495"/>
      <c r="AQ151" s="495"/>
      <c r="AR151" s="495"/>
      <c r="AS151" s="495"/>
      <c r="AT151" s="495"/>
      <c r="AU151" s="495"/>
      <c r="AV151" s="495"/>
      <c r="AW151" s="495"/>
      <c r="AX151" s="495"/>
      <c r="AY151" s="495"/>
      <c r="AZ151" s="495"/>
      <c r="BA151" s="495"/>
      <c r="BB151" s="495"/>
      <c r="BC151" s="495"/>
      <c r="BD151" s="495"/>
      <c r="BE151" s="495"/>
      <c r="BF151" s="495"/>
      <c r="BG151" s="495"/>
      <c r="BH151" s="495"/>
      <c r="BI151" s="495"/>
      <c r="BJ151" s="495"/>
      <c r="BK151" s="495"/>
      <c r="BL151" s="495"/>
      <c r="BM151" s="495"/>
      <c r="BN151" s="495"/>
      <c r="BO151" s="495"/>
      <c r="BP151" s="495"/>
      <c r="BQ151" s="495"/>
      <c r="BR151" s="495"/>
      <c r="BS151" s="495"/>
      <c r="BT151" s="495"/>
      <c r="BU151" s="495"/>
      <c r="BV151" s="495"/>
      <c r="BW151" s="495"/>
      <c r="BX151" s="495"/>
      <c r="BY151" s="495"/>
      <c r="BZ151" s="495"/>
      <c r="CA151" s="495"/>
      <c r="CB151" s="495"/>
      <c r="CC151" s="495"/>
      <c r="CD151" s="495"/>
      <c r="CE151" s="495"/>
      <c r="CF151" s="495"/>
      <c r="CG151" s="495"/>
      <c r="CH151" s="495"/>
      <c r="CI151" s="495"/>
      <c r="CJ151" s="495"/>
      <c r="CK151" s="495"/>
      <c r="CL151" s="495"/>
      <c r="CM151" s="495"/>
      <c r="CN151" s="495"/>
      <c r="CO151" s="495"/>
      <c r="CP151" s="495"/>
      <c r="CQ151" s="495"/>
      <c r="CR151" s="495"/>
      <c r="CS151" s="495"/>
      <c r="CT151" s="495"/>
      <c r="CU151" s="495"/>
      <c r="CV151" s="495"/>
      <c r="CW151" s="495"/>
      <c r="CX151" s="495"/>
      <c r="CY151" s="495"/>
      <c r="CZ151" s="495"/>
      <c r="DA151" s="495"/>
      <c r="DB151" s="495"/>
      <c r="DC151" s="495"/>
      <c r="DD151" s="495"/>
      <c r="DE151" s="495"/>
      <c r="DF151" s="495"/>
      <c r="DG151" s="495"/>
      <c r="DH151" s="495"/>
      <c r="DI151" s="495"/>
      <c r="DJ151" s="495"/>
      <c r="DK151" s="495"/>
      <c r="DL151" s="495"/>
      <c r="DM151" s="495"/>
      <c r="DN151" s="495"/>
      <c r="DO151" s="495"/>
      <c r="DP151" s="495"/>
      <c r="DQ151" s="495"/>
      <c r="DR151" s="495"/>
      <c r="DS151" s="495"/>
      <c r="DT151" s="495"/>
      <c r="DU151" s="495"/>
      <c r="DV151" s="495"/>
      <c r="DW151" s="495"/>
      <c r="DX151" s="495"/>
      <c r="DY151" s="495"/>
      <c r="DZ151" s="495"/>
      <c r="EA151" s="495"/>
      <c r="EB151" s="495"/>
      <c r="EC151" s="495"/>
      <c r="ED151" s="495"/>
      <c r="EE151" s="495"/>
      <c r="EF151" s="495"/>
      <c r="EG151" s="495"/>
      <c r="EH151" s="495"/>
      <c r="EI151" s="495"/>
      <c r="EJ151" s="495"/>
      <c r="EK151" s="495"/>
      <c r="EL151" s="495"/>
      <c r="EM151" s="495"/>
    </row>
    <row r="152" spans="1:143" x14ac:dyDescent="0.2">
      <c r="A152" s="17"/>
      <c r="D152" s="493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33"/>
      <c r="AO152" s="494"/>
      <c r="AP152" s="495"/>
      <c r="AQ152" s="495"/>
      <c r="AR152" s="495"/>
      <c r="AS152" s="495"/>
      <c r="AT152" s="495"/>
      <c r="AU152" s="495"/>
      <c r="AV152" s="495"/>
      <c r="AW152" s="495"/>
      <c r="AX152" s="495"/>
      <c r="AY152" s="495"/>
      <c r="AZ152" s="495"/>
      <c r="BA152" s="495"/>
      <c r="BB152" s="495"/>
      <c r="BC152" s="495"/>
      <c r="BD152" s="495"/>
      <c r="BE152" s="495"/>
      <c r="BF152" s="495"/>
      <c r="BG152" s="495"/>
      <c r="BH152" s="495"/>
      <c r="BI152" s="495"/>
      <c r="BJ152" s="495"/>
      <c r="BK152" s="495"/>
      <c r="BL152" s="495"/>
      <c r="BM152" s="495"/>
      <c r="BN152" s="495"/>
      <c r="BO152" s="495"/>
      <c r="BP152" s="495"/>
      <c r="BQ152" s="495"/>
      <c r="BR152" s="495"/>
      <c r="BS152" s="495"/>
      <c r="BT152" s="495"/>
      <c r="BU152" s="495"/>
      <c r="BV152" s="495"/>
      <c r="BW152" s="495"/>
      <c r="BX152" s="495"/>
      <c r="BY152" s="495"/>
      <c r="BZ152" s="495"/>
      <c r="CA152" s="495"/>
      <c r="CB152" s="495"/>
      <c r="CC152" s="495"/>
      <c r="CD152" s="495"/>
      <c r="CE152" s="495"/>
      <c r="CF152" s="495"/>
      <c r="CG152" s="495"/>
      <c r="CH152" s="495"/>
      <c r="CI152" s="495"/>
      <c r="CJ152" s="495"/>
      <c r="CK152" s="495"/>
      <c r="CL152" s="495"/>
      <c r="CM152" s="495"/>
      <c r="CN152" s="495"/>
      <c r="CO152" s="495"/>
      <c r="CP152" s="495"/>
      <c r="CQ152" s="495"/>
      <c r="CR152" s="495"/>
      <c r="CS152" s="495"/>
      <c r="CT152" s="495"/>
      <c r="CU152" s="495"/>
      <c r="CV152" s="495"/>
      <c r="CW152" s="495"/>
      <c r="CX152" s="495"/>
      <c r="CY152" s="495"/>
      <c r="CZ152" s="495"/>
      <c r="DA152" s="495"/>
      <c r="DB152" s="495"/>
      <c r="DC152" s="495"/>
      <c r="DD152" s="495"/>
      <c r="DE152" s="495"/>
      <c r="DF152" s="495"/>
      <c r="DG152" s="495"/>
      <c r="DH152" s="495"/>
      <c r="DI152" s="495"/>
      <c r="DJ152" s="495"/>
      <c r="DK152" s="495"/>
      <c r="DL152" s="495"/>
      <c r="DM152" s="495"/>
      <c r="DN152" s="495"/>
      <c r="DO152" s="495"/>
      <c r="DP152" s="495"/>
      <c r="DQ152" s="495"/>
      <c r="DR152" s="495"/>
      <c r="DS152" s="495"/>
      <c r="DT152" s="495"/>
      <c r="DU152" s="495"/>
      <c r="DV152" s="495"/>
      <c r="DW152" s="495"/>
      <c r="DX152" s="495"/>
      <c r="DY152" s="495"/>
      <c r="DZ152" s="495"/>
      <c r="EA152" s="495"/>
      <c r="EB152" s="495"/>
      <c r="EC152" s="495"/>
      <c r="ED152" s="495"/>
      <c r="EE152" s="495"/>
      <c r="EF152" s="495"/>
      <c r="EG152" s="495"/>
      <c r="EH152" s="495"/>
      <c r="EI152" s="495"/>
      <c r="EJ152" s="495"/>
      <c r="EK152" s="495"/>
      <c r="EL152" s="495"/>
      <c r="EM152" s="495"/>
    </row>
    <row r="153" spans="1:143" x14ac:dyDescent="0.2">
      <c r="A153" s="17"/>
      <c r="D153" s="493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33"/>
      <c r="AO153" s="494"/>
      <c r="AP153" s="495"/>
      <c r="AQ153" s="495"/>
      <c r="AR153" s="495"/>
      <c r="AS153" s="495"/>
      <c r="AT153" s="495"/>
      <c r="AU153" s="495"/>
      <c r="AV153" s="495"/>
      <c r="AW153" s="495"/>
      <c r="AX153" s="495"/>
      <c r="AY153" s="495"/>
      <c r="AZ153" s="495"/>
      <c r="BA153" s="495"/>
      <c r="BB153" s="495"/>
      <c r="BC153" s="495"/>
      <c r="BD153" s="495"/>
      <c r="BE153" s="495"/>
      <c r="BF153" s="495"/>
      <c r="BG153" s="495"/>
      <c r="BH153" s="495"/>
      <c r="BI153" s="495"/>
      <c r="BJ153" s="495"/>
      <c r="BK153" s="495"/>
      <c r="BL153" s="495"/>
      <c r="BM153" s="495"/>
      <c r="BN153" s="495"/>
      <c r="BO153" s="495"/>
      <c r="BP153" s="495"/>
      <c r="BQ153" s="495"/>
      <c r="BR153" s="495"/>
      <c r="BS153" s="495"/>
      <c r="BT153" s="495"/>
      <c r="BU153" s="495"/>
      <c r="BV153" s="495"/>
      <c r="BW153" s="495"/>
      <c r="BX153" s="495"/>
      <c r="BY153" s="495"/>
      <c r="BZ153" s="495"/>
      <c r="CA153" s="495"/>
      <c r="CB153" s="495"/>
      <c r="CC153" s="495"/>
      <c r="CD153" s="495"/>
      <c r="CE153" s="495"/>
      <c r="CF153" s="495"/>
      <c r="CG153" s="495"/>
      <c r="CH153" s="495"/>
      <c r="CI153" s="495"/>
      <c r="CJ153" s="495"/>
      <c r="CK153" s="495"/>
      <c r="CL153" s="495"/>
      <c r="CM153" s="495"/>
      <c r="CN153" s="495"/>
      <c r="CO153" s="495"/>
      <c r="CP153" s="495"/>
      <c r="CQ153" s="495"/>
      <c r="CR153" s="495"/>
      <c r="CS153" s="495"/>
      <c r="CT153" s="495"/>
      <c r="CU153" s="495"/>
      <c r="CV153" s="495"/>
      <c r="CW153" s="495"/>
      <c r="CX153" s="495"/>
      <c r="CY153" s="495"/>
      <c r="CZ153" s="495"/>
      <c r="DA153" s="495"/>
      <c r="DB153" s="495"/>
      <c r="DC153" s="495"/>
      <c r="DD153" s="495"/>
      <c r="DE153" s="495"/>
      <c r="DF153" s="495"/>
      <c r="DG153" s="495"/>
      <c r="DH153" s="495"/>
      <c r="DI153" s="495"/>
      <c r="DJ153" s="495"/>
      <c r="DK153" s="495"/>
      <c r="DL153" s="495"/>
      <c r="DM153" s="495"/>
      <c r="DN153" s="495"/>
      <c r="DO153" s="495"/>
      <c r="DP153" s="495"/>
      <c r="DQ153" s="495"/>
      <c r="DR153" s="495"/>
      <c r="DS153" s="495"/>
      <c r="DT153" s="495"/>
      <c r="DU153" s="495"/>
      <c r="DV153" s="495"/>
      <c r="DW153" s="495"/>
      <c r="DX153" s="495"/>
      <c r="DY153" s="495"/>
      <c r="DZ153" s="495"/>
      <c r="EA153" s="495"/>
      <c r="EB153" s="495"/>
      <c r="EC153" s="495"/>
      <c r="ED153" s="495"/>
      <c r="EE153" s="495"/>
      <c r="EF153" s="495"/>
      <c r="EG153" s="495"/>
      <c r="EH153" s="495"/>
      <c r="EI153" s="495"/>
      <c r="EJ153" s="495"/>
      <c r="EK153" s="495"/>
      <c r="EL153" s="495"/>
      <c r="EM153" s="495"/>
    </row>
    <row r="154" spans="1:143" ht="12.75" customHeight="1" x14ac:dyDescent="0.2">
      <c r="A154" s="551" t="s">
        <v>311</v>
      </c>
      <c r="B154" s="551"/>
      <c r="C154" s="551"/>
      <c r="D154" s="551"/>
      <c r="E154" s="551"/>
      <c r="F154" s="551"/>
      <c r="G154" s="551"/>
      <c r="H154" s="551"/>
      <c r="I154" s="551"/>
      <c r="J154" s="551"/>
      <c r="K154" s="551"/>
      <c r="L154" s="551"/>
      <c r="M154" s="551"/>
      <c r="N154" s="551"/>
      <c r="O154" s="551"/>
      <c r="P154" s="551"/>
      <c r="Q154" s="551"/>
      <c r="R154" s="551"/>
      <c r="S154" s="551"/>
      <c r="T154" s="551"/>
      <c r="U154" s="551"/>
      <c r="V154" s="551"/>
      <c r="W154" s="551"/>
      <c r="X154" s="551"/>
      <c r="Y154" s="551"/>
      <c r="Z154" s="551"/>
      <c r="AA154" s="551"/>
      <c r="AB154" s="551"/>
      <c r="AC154" s="551"/>
      <c r="AD154" s="551"/>
      <c r="AE154" s="496"/>
      <c r="AF154" s="496"/>
      <c r="AG154" s="496"/>
      <c r="AH154" s="496"/>
      <c r="AI154" s="496"/>
      <c r="AJ154" s="496"/>
      <c r="AK154" s="496"/>
      <c r="AL154" s="496"/>
      <c r="AM154" s="496"/>
      <c r="AN154" s="496"/>
      <c r="AO154" s="496"/>
      <c r="AP154" s="495"/>
      <c r="AQ154" s="495"/>
      <c r="AR154" s="495"/>
      <c r="AS154" s="495"/>
      <c r="AT154" s="495"/>
      <c r="AU154" s="495"/>
      <c r="AV154" s="495"/>
      <c r="AW154" s="495"/>
      <c r="AX154" s="495"/>
      <c r="AY154" s="495"/>
      <c r="AZ154" s="495"/>
      <c r="BA154" s="495"/>
      <c r="BB154" s="495"/>
      <c r="BC154" s="495"/>
      <c r="BD154" s="495"/>
      <c r="BE154" s="495"/>
      <c r="BF154" s="495"/>
      <c r="BG154" s="495"/>
      <c r="BH154" s="495"/>
      <c r="BI154" s="495"/>
      <c r="BJ154" s="495"/>
      <c r="BK154" s="495"/>
      <c r="BL154" s="495"/>
      <c r="BM154" s="495"/>
      <c r="BN154" s="495"/>
      <c r="BO154" s="495"/>
      <c r="BP154" s="495"/>
      <c r="BQ154" s="495"/>
      <c r="BR154" s="495"/>
      <c r="BS154" s="495"/>
      <c r="BT154" s="495"/>
      <c r="BU154" s="495"/>
      <c r="BV154" s="495"/>
      <c r="BW154" s="495"/>
      <c r="BX154" s="495"/>
      <c r="BY154" s="495"/>
      <c r="BZ154" s="495"/>
      <c r="CA154" s="495"/>
      <c r="CB154" s="495"/>
      <c r="CC154" s="495"/>
      <c r="CD154" s="495"/>
      <c r="CE154" s="495"/>
      <c r="CF154" s="495"/>
      <c r="CG154" s="495"/>
      <c r="CH154" s="495"/>
      <c r="CI154" s="495"/>
      <c r="CJ154" s="495"/>
      <c r="CK154" s="495"/>
      <c r="CL154" s="495"/>
      <c r="CM154" s="495"/>
      <c r="CN154" s="495"/>
      <c r="CO154" s="495"/>
      <c r="CP154" s="495"/>
      <c r="CQ154" s="495"/>
      <c r="CR154" s="495"/>
      <c r="CS154" s="495"/>
      <c r="CT154" s="495"/>
      <c r="CU154" s="495"/>
      <c r="CV154" s="495"/>
      <c r="CW154" s="495"/>
      <c r="CX154" s="495"/>
      <c r="CY154" s="495"/>
      <c r="CZ154" s="495"/>
      <c r="DA154" s="495"/>
      <c r="DB154" s="495"/>
      <c r="DC154" s="495"/>
      <c r="DD154" s="495"/>
      <c r="DE154" s="495"/>
      <c r="DF154" s="495"/>
      <c r="DG154" s="495"/>
      <c r="DH154" s="495"/>
      <c r="DI154" s="495"/>
      <c r="DJ154" s="495"/>
      <c r="DK154" s="495"/>
      <c r="DL154" s="495"/>
      <c r="DM154" s="495"/>
      <c r="DN154" s="495"/>
      <c r="DO154" s="495"/>
      <c r="DP154" s="495"/>
      <c r="DQ154" s="495"/>
      <c r="DR154" s="495"/>
      <c r="DS154" s="495"/>
      <c r="DT154" s="495"/>
      <c r="DU154" s="495"/>
      <c r="DV154" s="495"/>
      <c r="DW154" s="495"/>
      <c r="DX154" s="495"/>
      <c r="DY154" s="495"/>
      <c r="DZ154" s="495"/>
      <c r="EA154" s="495"/>
      <c r="EB154" s="495"/>
      <c r="EC154" s="495"/>
      <c r="ED154" s="495"/>
      <c r="EE154" s="495"/>
      <c r="EF154" s="495"/>
      <c r="EG154" s="495"/>
      <c r="EH154" s="495"/>
      <c r="EI154" s="495"/>
      <c r="EJ154" s="495"/>
      <c r="EK154" s="495"/>
      <c r="EL154" s="495"/>
      <c r="EM154" s="495"/>
    </row>
    <row r="155" spans="1:143" x14ac:dyDescent="0.2">
      <c r="A155" s="551"/>
      <c r="B155" s="551"/>
      <c r="C155" s="551"/>
      <c r="D155" s="551"/>
      <c r="E155" s="551"/>
      <c r="F155" s="551"/>
      <c r="G155" s="551"/>
      <c r="H155" s="551"/>
      <c r="I155" s="551"/>
      <c r="J155" s="551"/>
      <c r="K155" s="551"/>
      <c r="L155" s="551"/>
      <c r="M155" s="551"/>
      <c r="N155" s="551"/>
      <c r="O155" s="551"/>
      <c r="P155" s="551"/>
      <c r="Q155" s="551"/>
      <c r="R155" s="551"/>
      <c r="S155" s="551"/>
      <c r="T155" s="551"/>
      <c r="U155" s="551"/>
      <c r="V155" s="551"/>
      <c r="W155" s="551"/>
      <c r="X155" s="551"/>
      <c r="Y155" s="551"/>
      <c r="Z155" s="551"/>
      <c r="AA155" s="551"/>
      <c r="AB155" s="551"/>
      <c r="AC155" s="551"/>
      <c r="AD155" s="551"/>
      <c r="AE155" s="496"/>
      <c r="AF155" s="496"/>
      <c r="AG155" s="496"/>
      <c r="AH155" s="496"/>
      <c r="AI155" s="496"/>
      <c r="AJ155" s="496"/>
      <c r="AK155" s="496"/>
      <c r="AL155" s="496"/>
      <c r="AM155" s="496"/>
      <c r="AN155" s="496"/>
      <c r="AO155" s="496"/>
      <c r="AP155" s="495"/>
      <c r="AQ155" s="495"/>
      <c r="AR155" s="495"/>
      <c r="AS155" s="495"/>
      <c r="AT155" s="495"/>
      <c r="AU155" s="495"/>
      <c r="AV155" s="495"/>
      <c r="AW155" s="495"/>
      <c r="AX155" s="495"/>
      <c r="AY155" s="495"/>
      <c r="AZ155" s="495"/>
      <c r="BA155" s="495"/>
      <c r="BB155" s="495"/>
      <c r="BC155" s="495"/>
      <c r="BD155" s="495"/>
      <c r="BE155" s="495"/>
      <c r="BF155" s="495"/>
      <c r="BG155" s="495"/>
      <c r="BH155" s="495"/>
      <c r="BI155" s="495"/>
      <c r="BJ155" s="495"/>
      <c r="BK155" s="495"/>
      <c r="BL155" s="495"/>
      <c r="BM155" s="495"/>
      <c r="BN155" s="495"/>
      <c r="BO155" s="495"/>
      <c r="BP155" s="495"/>
      <c r="BQ155" s="495"/>
      <c r="BR155" s="495"/>
      <c r="BS155" s="495"/>
      <c r="BT155" s="495"/>
      <c r="BU155" s="495"/>
      <c r="BV155" s="495"/>
      <c r="BW155" s="495"/>
      <c r="BX155" s="495"/>
      <c r="BY155" s="495"/>
      <c r="BZ155" s="495"/>
      <c r="CA155" s="495"/>
      <c r="CB155" s="495"/>
      <c r="CC155" s="495"/>
      <c r="CD155" s="495"/>
      <c r="CE155" s="495"/>
      <c r="CF155" s="495"/>
      <c r="CG155" s="495"/>
      <c r="CH155" s="495"/>
      <c r="CI155" s="495"/>
      <c r="CJ155" s="495"/>
      <c r="CK155" s="495"/>
      <c r="CL155" s="495"/>
      <c r="CM155" s="495"/>
      <c r="CN155" s="495"/>
      <c r="CO155" s="495"/>
      <c r="CP155" s="495"/>
      <c r="CQ155" s="495"/>
      <c r="CR155" s="495"/>
      <c r="CS155" s="495"/>
      <c r="CT155" s="495"/>
      <c r="CU155" s="495"/>
      <c r="CV155" s="495"/>
      <c r="CW155" s="495"/>
      <c r="CX155" s="495"/>
      <c r="CY155" s="495"/>
      <c r="CZ155" s="495"/>
      <c r="DA155" s="495"/>
      <c r="DB155" s="495"/>
      <c r="DC155" s="495"/>
      <c r="DD155" s="495"/>
      <c r="DE155" s="495"/>
      <c r="DF155" s="495"/>
      <c r="DG155" s="495"/>
      <c r="DH155" s="495"/>
      <c r="DI155" s="495"/>
      <c r="DJ155" s="495"/>
      <c r="DK155" s="495"/>
      <c r="DL155" s="495"/>
      <c r="DM155" s="495"/>
      <c r="DN155" s="495"/>
      <c r="DO155" s="495"/>
      <c r="DP155" s="495"/>
      <c r="DQ155" s="495"/>
      <c r="DR155" s="495"/>
      <c r="DS155" s="495"/>
      <c r="DT155" s="495"/>
      <c r="DU155" s="495"/>
      <c r="DV155" s="495"/>
      <c r="DW155" s="495"/>
      <c r="DX155" s="495"/>
      <c r="DY155" s="495"/>
      <c r="DZ155" s="495"/>
      <c r="EA155" s="495"/>
      <c r="EB155" s="495"/>
      <c r="EC155" s="495"/>
      <c r="ED155" s="495"/>
      <c r="EE155" s="495"/>
      <c r="EF155" s="495"/>
      <c r="EG155" s="495"/>
      <c r="EH155" s="495"/>
      <c r="EI155" s="495"/>
      <c r="EJ155" s="495"/>
      <c r="EK155" s="495"/>
      <c r="EL155" s="495"/>
      <c r="EM155" s="495"/>
    </row>
    <row r="156" spans="1:143" x14ac:dyDescent="0.2">
      <c r="A156" s="551"/>
      <c r="B156" s="551"/>
      <c r="C156" s="551"/>
      <c r="D156" s="551"/>
      <c r="E156" s="551"/>
      <c r="F156" s="551"/>
      <c r="G156" s="551"/>
      <c r="H156" s="551"/>
      <c r="I156" s="551"/>
      <c r="J156" s="551"/>
      <c r="K156" s="551"/>
      <c r="L156" s="551"/>
      <c r="M156" s="551"/>
      <c r="N156" s="551"/>
      <c r="O156" s="551"/>
      <c r="P156" s="551"/>
      <c r="Q156" s="551"/>
      <c r="R156" s="551"/>
      <c r="S156" s="551"/>
      <c r="T156" s="551"/>
      <c r="U156" s="551"/>
      <c r="V156" s="551"/>
      <c r="W156" s="551"/>
      <c r="X156" s="551"/>
      <c r="Y156" s="551"/>
      <c r="Z156" s="551"/>
      <c r="AA156" s="551"/>
      <c r="AB156" s="551"/>
      <c r="AC156" s="551"/>
      <c r="AD156" s="551"/>
    </row>
  </sheetData>
  <mergeCells count="53">
    <mergeCell ref="A154:AD156"/>
    <mergeCell ref="A60:B60"/>
    <mergeCell ref="A128:B128"/>
    <mergeCell ref="A131:B131"/>
    <mergeCell ref="A150:B150"/>
    <mergeCell ref="A119:AD119"/>
    <mergeCell ref="A123:B123"/>
    <mergeCell ref="A71:B71"/>
    <mergeCell ref="A102:B102"/>
    <mergeCell ref="A118:B118"/>
    <mergeCell ref="A67:B67"/>
    <mergeCell ref="A92:B92"/>
    <mergeCell ref="A72:AD72"/>
    <mergeCell ref="A149:B149"/>
    <mergeCell ref="A133:AD133"/>
    <mergeCell ref="A101:B101"/>
    <mergeCell ref="A93:AD93"/>
    <mergeCell ref="A64:B64"/>
    <mergeCell ref="A88:B88"/>
    <mergeCell ref="A132:AD132"/>
    <mergeCell ref="A23:AD23"/>
    <mergeCell ref="A24:AD24"/>
    <mergeCell ref="A55:B55"/>
    <mergeCell ref="A25:AD25"/>
    <mergeCell ref="A30:B30"/>
    <mergeCell ref="A43:B43"/>
    <mergeCell ref="A44:B44"/>
    <mergeCell ref="A56:AD56"/>
    <mergeCell ref="A111:AD111"/>
    <mergeCell ref="A117:B117"/>
    <mergeCell ref="A103:AD103"/>
    <mergeCell ref="A110:B110"/>
    <mergeCell ref="A81:B81"/>
    <mergeCell ref="A1:AD1"/>
    <mergeCell ref="A2:AD2"/>
    <mergeCell ref="A3:AD3"/>
    <mergeCell ref="A4:AD4"/>
    <mergeCell ref="A5:AD5"/>
    <mergeCell ref="AD20:AD22"/>
    <mergeCell ref="D20:D22"/>
    <mergeCell ref="E20:H20"/>
    <mergeCell ref="I20:L20"/>
    <mergeCell ref="M20:P20"/>
    <mergeCell ref="Q20:T20"/>
    <mergeCell ref="U20:X20"/>
    <mergeCell ref="Y20:AB20"/>
    <mergeCell ref="AC20:AC22"/>
    <mergeCell ref="E21:F21"/>
    <mergeCell ref="I21:J21"/>
    <mergeCell ref="M21:N21"/>
    <mergeCell ref="Q21:R21"/>
    <mergeCell ref="U21:V21"/>
    <mergeCell ref="Y21:Z21"/>
  </mergeCells>
  <printOptions horizontalCentered="1" verticalCentered="1"/>
  <pageMargins left="0.39370078740157483" right="0.39370078740157483" top="0.59055118110236227" bottom="0.59055118110236227" header="0.11811023622047245" footer="0.51181102362204722"/>
  <pageSetup paperSize="8" scale="66" fitToHeight="0" orientation="landscape" r:id="rId1"/>
  <headerFooter alignWithMargins="0"/>
  <rowBreaks count="1" manualBreakCount="1">
    <brk id="26" max="16383" man="1"/>
  </rowBreaks>
  <colBreaks count="1" manualBreakCount="1">
    <brk id="30" max="1048575" man="1"/>
  </colBreaks>
  <ignoredErrors>
    <ignoredError sqref="A110:B1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5"/>
  <sheetViews>
    <sheetView workbookViewId="0">
      <selection activeCell="A44" sqref="A44"/>
    </sheetView>
  </sheetViews>
  <sheetFormatPr defaultRowHeight="12.75" x14ac:dyDescent="0.2"/>
  <cols>
    <col min="1" max="1" width="66.28515625" bestFit="1" customWidth="1"/>
    <col min="2" max="2" width="20.28515625" bestFit="1" customWidth="1"/>
  </cols>
  <sheetData>
    <row r="3" spans="1:2" x14ac:dyDescent="0.2">
      <c r="A3" s="465" t="s">
        <v>300</v>
      </c>
      <c r="B3" t="s">
        <v>303</v>
      </c>
    </row>
    <row r="4" spans="1:2" x14ac:dyDescent="0.2">
      <c r="A4" s="466">
        <v>0</v>
      </c>
      <c r="B4" s="468">
        <v>207</v>
      </c>
    </row>
    <row r="5" spans="1:2" x14ac:dyDescent="0.2">
      <c r="A5" s="467">
        <v>0</v>
      </c>
      <c r="B5" s="468">
        <v>207</v>
      </c>
    </row>
    <row r="6" spans="1:2" x14ac:dyDescent="0.2">
      <c r="A6" s="466" t="s">
        <v>135</v>
      </c>
      <c r="B6" s="468">
        <v>16</v>
      </c>
    </row>
    <row r="7" spans="1:2" x14ac:dyDescent="0.2">
      <c r="A7" s="467" t="s">
        <v>40</v>
      </c>
      <c r="B7" s="468">
        <v>4</v>
      </c>
    </row>
    <row r="8" spans="1:2" x14ac:dyDescent="0.2">
      <c r="A8" s="467" t="s">
        <v>44</v>
      </c>
      <c r="B8" s="468">
        <v>4</v>
      </c>
    </row>
    <row r="9" spans="1:2" x14ac:dyDescent="0.2">
      <c r="A9" s="467" t="s">
        <v>46</v>
      </c>
      <c r="B9" s="468">
        <v>4</v>
      </c>
    </row>
    <row r="10" spans="1:2" x14ac:dyDescent="0.2">
      <c r="A10" s="467" t="s">
        <v>32</v>
      </c>
      <c r="B10" s="468">
        <v>4</v>
      </c>
    </row>
    <row r="11" spans="1:2" x14ac:dyDescent="0.2">
      <c r="A11" s="466" t="s">
        <v>148</v>
      </c>
      <c r="B11" s="468">
        <v>4</v>
      </c>
    </row>
    <row r="12" spans="1:2" x14ac:dyDescent="0.2">
      <c r="A12" s="467" t="s">
        <v>60</v>
      </c>
      <c r="B12" s="468">
        <v>4</v>
      </c>
    </row>
    <row r="13" spans="1:2" x14ac:dyDescent="0.2">
      <c r="A13" s="466" t="s">
        <v>149</v>
      </c>
      <c r="B13" s="468">
        <v>4</v>
      </c>
    </row>
    <row r="14" spans="1:2" x14ac:dyDescent="0.2">
      <c r="A14" s="467" t="s">
        <v>150</v>
      </c>
      <c r="B14" s="468">
        <v>4</v>
      </c>
    </row>
    <row r="15" spans="1:2" x14ac:dyDescent="0.2">
      <c r="A15" s="466" t="s">
        <v>144</v>
      </c>
      <c r="B15" s="468">
        <v>8</v>
      </c>
    </row>
    <row r="16" spans="1:2" x14ac:dyDescent="0.2">
      <c r="A16" s="467" t="s">
        <v>131</v>
      </c>
      <c r="B16" s="468">
        <v>4</v>
      </c>
    </row>
    <row r="17" spans="1:2" x14ac:dyDescent="0.2">
      <c r="A17" s="467" t="s">
        <v>110</v>
      </c>
      <c r="B17" s="468">
        <v>4</v>
      </c>
    </row>
    <row r="18" spans="1:2" x14ac:dyDescent="0.2">
      <c r="A18" s="466" t="s">
        <v>138</v>
      </c>
      <c r="B18" s="468">
        <v>9</v>
      </c>
    </row>
    <row r="19" spans="1:2" x14ac:dyDescent="0.2">
      <c r="A19" s="467" t="s">
        <v>25</v>
      </c>
      <c r="B19" s="468">
        <v>4</v>
      </c>
    </row>
    <row r="20" spans="1:2" x14ac:dyDescent="0.2">
      <c r="A20" s="467" t="s">
        <v>24</v>
      </c>
      <c r="B20" s="468">
        <v>5</v>
      </c>
    </row>
    <row r="21" spans="1:2" x14ac:dyDescent="0.2">
      <c r="A21" s="466" t="s">
        <v>134</v>
      </c>
      <c r="B21" s="468">
        <v>8</v>
      </c>
    </row>
    <row r="22" spans="1:2" x14ac:dyDescent="0.2">
      <c r="A22" s="467" t="s">
        <v>31</v>
      </c>
      <c r="B22" s="468">
        <v>4</v>
      </c>
    </row>
    <row r="23" spans="1:2" x14ac:dyDescent="0.2">
      <c r="A23" s="467" t="s">
        <v>47</v>
      </c>
      <c r="B23" s="468">
        <v>4</v>
      </c>
    </row>
    <row r="24" spans="1:2" x14ac:dyDescent="0.2">
      <c r="A24" s="466" t="s">
        <v>142</v>
      </c>
      <c r="B24" s="468">
        <v>9</v>
      </c>
    </row>
    <row r="25" spans="1:2" x14ac:dyDescent="0.2">
      <c r="A25" s="467" t="s">
        <v>87</v>
      </c>
      <c r="B25" s="468">
        <v>5</v>
      </c>
    </row>
    <row r="26" spans="1:2" x14ac:dyDescent="0.2">
      <c r="A26" s="467" t="s">
        <v>86</v>
      </c>
      <c r="B26" s="468">
        <v>4</v>
      </c>
    </row>
    <row r="27" spans="1:2" x14ac:dyDescent="0.2">
      <c r="A27" s="466" t="s">
        <v>136</v>
      </c>
      <c r="B27" s="468">
        <v>12</v>
      </c>
    </row>
    <row r="28" spans="1:2" x14ac:dyDescent="0.2">
      <c r="A28" s="467" t="s">
        <v>45</v>
      </c>
      <c r="B28" s="468">
        <v>4</v>
      </c>
    </row>
    <row r="29" spans="1:2" x14ac:dyDescent="0.2">
      <c r="A29" s="467" t="s">
        <v>42</v>
      </c>
      <c r="B29" s="468">
        <v>4</v>
      </c>
    </row>
    <row r="30" spans="1:2" x14ac:dyDescent="0.2">
      <c r="A30" s="467" t="s">
        <v>33</v>
      </c>
      <c r="B30" s="468">
        <v>4</v>
      </c>
    </row>
    <row r="31" spans="1:2" x14ac:dyDescent="0.2">
      <c r="A31" s="466" t="s">
        <v>141</v>
      </c>
      <c r="B31" s="468">
        <v>4</v>
      </c>
    </row>
    <row r="32" spans="1:2" x14ac:dyDescent="0.2">
      <c r="A32" s="467" t="s">
        <v>111</v>
      </c>
      <c r="B32" s="468">
        <v>4</v>
      </c>
    </row>
    <row r="33" spans="1:2" x14ac:dyDescent="0.2">
      <c r="A33" s="466" t="s">
        <v>137</v>
      </c>
      <c r="B33" s="468">
        <v>12</v>
      </c>
    </row>
    <row r="34" spans="1:2" x14ac:dyDescent="0.2">
      <c r="A34" s="467" t="s">
        <v>39</v>
      </c>
      <c r="B34" s="468">
        <v>4</v>
      </c>
    </row>
    <row r="35" spans="1:2" x14ac:dyDescent="0.2">
      <c r="A35" s="467" t="s">
        <v>48</v>
      </c>
      <c r="B35" s="468">
        <v>4</v>
      </c>
    </row>
    <row r="36" spans="1:2" x14ac:dyDescent="0.2">
      <c r="A36" s="467" t="s">
        <v>34</v>
      </c>
      <c r="B36" s="468">
        <v>4</v>
      </c>
    </row>
    <row r="37" spans="1:2" x14ac:dyDescent="0.2">
      <c r="A37" s="466" t="s">
        <v>140</v>
      </c>
      <c r="B37" s="468">
        <v>13</v>
      </c>
    </row>
    <row r="38" spans="1:2" x14ac:dyDescent="0.2">
      <c r="A38" s="467" t="s">
        <v>100</v>
      </c>
      <c r="B38" s="468">
        <v>4</v>
      </c>
    </row>
    <row r="39" spans="1:2" x14ac:dyDescent="0.2">
      <c r="A39" s="467" t="s">
        <v>55</v>
      </c>
      <c r="B39" s="468">
        <v>5</v>
      </c>
    </row>
    <row r="40" spans="1:2" x14ac:dyDescent="0.2">
      <c r="A40" s="467" t="s">
        <v>302</v>
      </c>
      <c r="B40" s="468">
        <v>4</v>
      </c>
    </row>
    <row r="41" spans="1:2" x14ac:dyDescent="0.2">
      <c r="A41" s="466" t="s">
        <v>78</v>
      </c>
      <c r="B41" s="468">
        <v>4</v>
      </c>
    </row>
    <row r="42" spans="1:2" x14ac:dyDescent="0.2">
      <c r="A42" s="467" t="s">
        <v>30</v>
      </c>
      <c r="B42" s="468">
        <v>4</v>
      </c>
    </row>
    <row r="43" spans="1:2" x14ac:dyDescent="0.2">
      <c r="A43" s="467" t="s">
        <v>73</v>
      </c>
      <c r="B43" s="468">
        <v>0</v>
      </c>
    </row>
    <row r="44" spans="1:2" x14ac:dyDescent="0.2">
      <c r="A44" s="467" t="s">
        <v>74</v>
      </c>
      <c r="B44" s="468">
        <v>0</v>
      </c>
    </row>
    <row r="45" spans="1:2" x14ac:dyDescent="0.2">
      <c r="A45" s="467" t="s">
        <v>75</v>
      </c>
      <c r="B45" s="468">
        <v>0</v>
      </c>
    </row>
    <row r="46" spans="1:2" x14ac:dyDescent="0.2">
      <c r="A46" s="467" t="s">
        <v>76</v>
      </c>
      <c r="B46" s="468">
        <v>0</v>
      </c>
    </row>
    <row r="47" spans="1:2" x14ac:dyDescent="0.2">
      <c r="A47" s="467" t="s">
        <v>72</v>
      </c>
      <c r="B47" s="468">
        <v>0</v>
      </c>
    </row>
    <row r="48" spans="1:2" x14ac:dyDescent="0.2">
      <c r="A48" s="466" t="s">
        <v>271</v>
      </c>
      <c r="B48" s="468">
        <v>4</v>
      </c>
    </row>
    <row r="49" spans="1:2" x14ac:dyDescent="0.2">
      <c r="A49" s="467" t="s">
        <v>26</v>
      </c>
      <c r="B49" s="468">
        <v>4</v>
      </c>
    </row>
    <row r="50" spans="1:2" x14ac:dyDescent="0.2">
      <c r="A50" s="466" t="s">
        <v>269</v>
      </c>
      <c r="B50" s="468">
        <v>8</v>
      </c>
    </row>
    <row r="51" spans="1:2" x14ac:dyDescent="0.2">
      <c r="A51" s="467" t="s">
        <v>89</v>
      </c>
      <c r="B51" s="468">
        <v>4</v>
      </c>
    </row>
    <row r="52" spans="1:2" x14ac:dyDescent="0.2">
      <c r="A52" s="467" t="s">
        <v>96</v>
      </c>
      <c r="B52" s="468">
        <v>4</v>
      </c>
    </row>
    <row r="53" spans="1:2" x14ac:dyDescent="0.2">
      <c r="A53" s="466" t="s">
        <v>133</v>
      </c>
      <c r="B53" s="468">
        <v>17</v>
      </c>
    </row>
    <row r="54" spans="1:2" x14ac:dyDescent="0.2">
      <c r="A54" s="467" t="s">
        <v>94</v>
      </c>
      <c r="B54" s="468">
        <v>5</v>
      </c>
    </row>
    <row r="55" spans="1:2" x14ac:dyDescent="0.2">
      <c r="A55" s="467" t="s">
        <v>266</v>
      </c>
      <c r="B55" s="468">
        <v>4</v>
      </c>
    </row>
    <row r="56" spans="1:2" x14ac:dyDescent="0.2">
      <c r="A56" s="467" t="s">
        <v>109</v>
      </c>
      <c r="B56" s="468">
        <v>4</v>
      </c>
    </row>
    <row r="57" spans="1:2" x14ac:dyDescent="0.2">
      <c r="A57" s="467" t="s">
        <v>95</v>
      </c>
      <c r="B57" s="468">
        <v>4</v>
      </c>
    </row>
    <row r="58" spans="1:2" x14ac:dyDescent="0.2">
      <c r="A58" s="466" t="s">
        <v>132</v>
      </c>
      <c r="B58" s="468">
        <v>5</v>
      </c>
    </row>
    <row r="59" spans="1:2" x14ac:dyDescent="0.2">
      <c r="A59" s="467" t="s">
        <v>70</v>
      </c>
      <c r="B59" s="468">
        <v>5</v>
      </c>
    </row>
    <row r="60" spans="1:2" x14ac:dyDescent="0.2">
      <c r="A60" s="466" t="s">
        <v>147</v>
      </c>
      <c r="B60" s="468">
        <v>4</v>
      </c>
    </row>
    <row r="61" spans="1:2" x14ac:dyDescent="0.2">
      <c r="A61" s="467" t="s">
        <v>82</v>
      </c>
      <c r="B61" s="468">
        <v>4</v>
      </c>
    </row>
    <row r="62" spans="1:2" x14ac:dyDescent="0.2">
      <c r="A62" s="466" t="s">
        <v>143</v>
      </c>
      <c r="B62" s="468">
        <v>4</v>
      </c>
    </row>
    <row r="63" spans="1:2" x14ac:dyDescent="0.2">
      <c r="A63" s="467" t="s">
        <v>41</v>
      </c>
      <c r="B63" s="468">
        <v>4</v>
      </c>
    </row>
    <row r="64" spans="1:2" x14ac:dyDescent="0.2">
      <c r="A64" s="466" t="s">
        <v>139</v>
      </c>
      <c r="B64" s="468">
        <v>21</v>
      </c>
    </row>
    <row r="65" spans="1:2" x14ac:dyDescent="0.2">
      <c r="A65" s="467" t="s">
        <v>97</v>
      </c>
      <c r="B65" s="468">
        <v>4</v>
      </c>
    </row>
    <row r="66" spans="1:2" x14ac:dyDescent="0.2">
      <c r="A66" s="467" t="s">
        <v>125</v>
      </c>
      <c r="B66" s="468">
        <v>5</v>
      </c>
    </row>
    <row r="67" spans="1:2" x14ac:dyDescent="0.2">
      <c r="A67" s="467" t="s">
        <v>35</v>
      </c>
      <c r="B67" s="468">
        <v>4</v>
      </c>
    </row>
    <row r="68" spans="1:2" x14ac:dyDescent="0.2">
      <c r="A68" s="467" t="s">
        <v>36</v>
      </c>
      <c r="B68" s="468">
        <v>4</v>
      </c>
    </row>
    <row r="69" spans="1:2" x14ac:dyDescent="0.2">
      <c r="A69" s="467" t="s">
        <v>124</v>
      </c>
      <c r="B69" s="468">
        <v>4</v>
      </c>
    </row>
    <row r="70" spans="1:2" x14ac:dyDescent="0.2">
      <c r="A70" s="466" t="s">
        <v>268</v>
      </c>
      <c r="B70" s="468">
        <v>4</v>
      </c>
    </row>
    <row r="71" spans="1:2" x14ac:dyDescent="0.2">
      <c r="A71" s="467" t="s">
        <v>83</v>
      </c>
      <c r="B71" s="468">
        <v>4</v>
      </c>
    </row>
    <row r="72" spans="1:2" x14ac:dyDescent="0.2">
      <c r="A72" s="466" t="s">
        <v>145</v>
      </c>
      <c r="B72" s="468">
        <v>8</v>
      </c>
    </row>
    <row r="73" spans="1:2" x14ac:dyDescent="0.2">
      <c r="A73" s="467" t="s">
        <v>54</v>
      </c>
      <c r="B73" s="468">
        <v>4</v>
      </c>
    </row>
    <row r="74" spans="1:2" x14ac:dyDescent="0.2">
      <c r="A74" s="467" t="s">
        <v>28</v>
      </c>
      <c r="B74" s="468">
        <v>4</v>
      </c>
    </row>
    <row r="75" spans="1:2" x14ac:dyDescent="0.2">
      <c r="A75" s="466" t="s">
        <v>301</v>
      </c>
      <c r="B75" s="468">
        <v>385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opLeftCell="C1" workbookViewId="0">
      <selection activeCell="H121" sqref="H1:H121"/>
    </sheetView>
  </sheetViews>
  <sheetFormatPr defaultRowHeight="12.75" x14ac:dyDescent="0.2"/>
  <cols>
    <col min="1" max="1" width="10.140625" style="464" bestFit="1" customWidth="1"/>
    <col min="2" max="2" width="60.28515625" style="464" bestFit="1" customWidth="1"/>
    <col min="3" max="3" width="69.7109375" style="464" bestFit="1" customWidth="1"/>
    <col min="4" max="4" width="61.7109375" style="464" bestFit="1" customWidth="1"/>
    <col min="5" max="5" width="7.85546875" style="464" bestFit="1" customWidth="1"/>
    <col min="6" max="6" width="15.85546875" style="464" bestFit="1" customWidth="1"/>
    <col min="7" max="7" width="14.5703125" style="464" bestFit="1" customWidth="1"/>
    <col min="8" max="8" width="13" style="464" bestFit="1" customWidth="1"/>
    <col min="9" max="9" width="23.5703125" style="464" bestFit="1" customWidth="1"/>
    <col min="10" max="10" width="35.7109375" style="464" bestFit="1" customWidth="1"/>
    <col min="11" max="16384" width="9.140625" style="464"/>
  </cols>
  <sheetData>
    <row r="1" spans="1:10" x14ac:dyDescent="0.2">
      <c r="A1" s="464" t="s">
        <v>290</v>
      </c>
      <c r="B1" s="464" t="s">
        <v>291</v>
      </c>
      <c r="C1" s="464" t="s">
        <v>292</v>
      </c>
      <c r="D1" s="464" t="s">
        <v>293</v>
      </c>
      <c r="E1" s="464" t="s">
        <v>294</v>
      </c>
      <c r="F1" s="464" t="s">
        <v>295</v>
      </c>
      <c r="G1" s="464" t="s">
        <v>296</v>
      </c>
      <c r="H1" s="464" t="s">
        <v>297</v>
      </c>
      <c r="I1" s="464" t="s">
        <v>298</v>
      </c>
      <c r="J1" s="464" t="s">
        <v>299</v>
      </c>
    </row>
    <row r="2" spans="1:10" x14ac:dyDescent="0.2">
      <c r="A2" s="473" t="s">
        <v>304</v>
      </c>
      <c r="B2" s="464" t="str">
        <f>'3BNNET19HU'!A25</f>
        <v>Módszertani alapozó képzés</v>
      </c>
      <c r="C2" s="464" t="str">
        <f>'3BNNET19HU'!A25</f>
        <v>Módszertani alapozó képzés</v>
      </c>
      <c r="D2" s="464">
        <f>'3BNNET19HU'!B25</f>
        <v>0</v>
      </c>
      <c r="E2" s="464">
        <f>IF(COUNT('3BNNET19HU'!H25)=1,1,IF(COUNT('3BNNET19HU'!M25)=1,2,IF(COUNT('3BNNET19HU'!Q25)=1,3,IF(COUNT('3BNNET19HU'!W25)=1,4,IF(COUNT('3BNNET19HU'!AB25)=1,5,6)))))</f>
        <v>6</v>
      </c>
      <c r="F2" s="464">
        <f>'3BNNET19HU'!E25+'3BNNET19HU'!I25+'3BNNET19HU'!M25+'3BNNET19HU'!Q25+'3BNNET19HU'!U25+'3BNNET19HU'!Y25</f>
        <v>0</v>
      </c>
      <c r="G2" s="464">
        <f>'3BNNET19HU'!F25+'3BNNET19HU'!J25+'3BNNET19HU'!N25+'3BNNET19HU'!R25+'3BNNET19HU'!V25+'3BNNET19HU'!Z25</f>
        <v>0</v>
      </c>
      <c r="H2" s="464">
        <f>'3BNNET19HU'!H25+'3BNNET19HU'!L25+'3BNNET19HU'!P25+'3BNNET19HU'!T25+'3BNNET19HU'!X25+'3BNNET19HU'!AB25</f>
        <v>0</v>
      </c>
      <c r="I2" s="464">
        <f>'3BNNET19HU'!AD25</f>
        <v>0</v>
      </c>
      <c r="J2" s="464">
        <f>'3BNNET19HU'!AC25</f>
        <v>0</v>
      </c>
    </row>
    <row r="3" spans="1:10" x14ac:dyDescent="0.2">
      <c r="A3" s="473" t="s">
        <v>304</v>
      </c>
      <c r="B3" s="464" t="str">
        <f>'3BNNET19HU'!A26</f>
        <v>Kommunikáció és módszertan</v>
      </c>
      <c r="C3" s="464" t="str">
        <f>'3BNNET19HU'!A26</f>
        <v>Kommunikáció és módszertan</v>
      </c>
      <c r="D3" s="464">
        <f>'3BNNET19HU'!B26</f>
        <v>0</v>
      </c>
      <c r="E3" s="464">
        <f>IF(COUNT('3BNNET19HU'!H26)=1,1,IF(COUNT('3BNNET19HU'!M26)=1,2,IF(COUNT('3BNNET19HU'!Q26)=1,3,IF(COUNT('3BNNET19HU'!W26)=1,4,IF(COUNT('3BNNET19HU'!AB26)=1,5,6)))))</f>
        <v>6</v>
      </c>
      <c r="F3" s="464">
        <f>'3BNNET19HU'!E26+'3BNNET19HU'!I26+'3BNNET19HU'!M26+'3BNNET19HU'!Q26+'3BNNET19HU'!U26+'3BNNET19HU'!Y26</f>
        <v>0</v>
      </c>
      <c r="G3" s="464">
        <f>'3BNNET19HU'!F26+'3BNNET19HU'!J26+'3BNNET19HU'!N26+'3BNNET19HU'!R26+'3BNNET19HU'!V26+'3BNNET19HU'!Z26</f>
        <v>0</v>
      </c>
      <c r="H3" s="464">
        <f>'3BNNET19HU'!H26+'3BNNET19HU'!L26+'3BNNET19HU'!P26+'3BNNET19HU'!T26+'3BNNET19HU'!X26+'3BNNET19HU'!AB26</f>
        <v>0</v>
      </c>
      <c r="I3" s="464">
        <f>'3BNNET19HU'!AD26</f>
        <v>0</v>
      </c>
      <c r="J3" s="464">
        <f>'3BNNET19HU'!AC26</f>
        <v>0</v>
      </c>
    </row>
    <row r="4" spans="1:10" x14ac:dyDescent="0.2">
      <c r="A4" s="473" t="s">
        <v>304</v>
      </c>
      <c r="B4" s="464" t="str">
        <f>'3BNNET19HU'!A27</f>
        <v>3BTTT1KOI00018</v>
      </c>
      <c r="C4" s="464" t="str">
        <f>C3</f>
        <v>Kommunikáció és módszertan</v>
      </c>
      <c r="D4" s="464" t="str">
        <f>'3BNNET19HU'!B27</f>
        <v>Kommunikációs ismeretek</v>
      </c>
      <c r="E4" s="464">
        <f>IF(COUNT('3BNNET19HU'!H27)=1,1,IF(COUNT('3BNNET19HU'!M27)=1,2,IF(COUNT('3BNNET19HU'!Q27)=1,3,IF(COUNT('3BNNET19HU'!W27)=1,4,IF(COUNT('3BNNET19HU'!AB27)=1,5,6)))))</f>
        <v>1</v>
      </c>
      <c r="F4" s="464">
        <f>'3BNNET19HU'!E27+'3BNNET19HU'!I27+'3BNNET19HU'!M27+'3BNNET19HU'!Q27+'3BNNET19HU'!U27+'3BNNET19HU'!Y27</f>
        <v>1</v>
      </c>
      <c r="G4" s="464">
        <f>'3BNNET19HU'!F27+'3BNNET19HU'!J27+'3BNNET19HU'!N27+'3BNNET19HU'!R27+'3BNNET19HU'!V27+'3BNNET19HU'!Z27</f>
        <v>2</v>
      </c>
      <c r="H4" s="464">
        <f>'3BNNET19HU'!H27+'3BNNET19HU'!L27+'3BNNET19HU'!P27+'3BNNET19HU'!T27+'3BNNET19HU'!X27+'3BNNET19HU'!AB27</f>
        <v>4</v>
      </c>
      <c r="I4" s="464" t="str">
        <f>'3BNNET19HU'!AD27</f>
        <v>Barkóczy László</v>
      </c>
      <c r="J4" s="464" t="str">
        <f>'3BNNET19HU'!AC27</f>
        <v>Társadalomtudományi</v>
      </c>
    </row>
    <row r="5" spans="1:10" x14ac:dyDescent="0.2">
      <c r="A5" s="473" t="s">
        <v>304</v>
      </c>
      <c r="B5" s="464" t="str">
        <f>'3BNNET19HU'!A28</f>
        <v>3BMIT1BAI00017</v>
      </c>
      <c r="C5" s="464" t="str">
        <f t="shared" ref="C5:C6" si="0">C4</f>
        <v>Kommunikáció és módszertan</v>
      </c>
      <c r="D5" s="464" t="str">
        <f>'3BNNET19HU'!B28</f>
        <v>Bevezetés az informatikába</v>
      </c>
      <c r="E5" s="464">
        <f>IF(COUNT('3BNNET19HU'!H28)=1,1,IF(COUNT('3BNNET19HU'!M28)=1,2,IF(COUNT('3BNNET19HU'!Q28)=1,3,IF(COUNT('3BNNET19HU'!W28)=1,4,IF(COUNT('3BNNET19HU'!AB28)=1,5,6)))))</f>
        <v>1</v>
      </c>
      <c r="F5" s="464">
        <f>'3BNNET19HU'!E28+'3BNNET19HU'!I28+'3BNNET19HU'!M28+'3BNNET19HU'!Q28+'3BNNET19HU'!U28+'3BNNET19HU'!Y28</f>
        <v>0</v>
      </c>
      <c r="G5" s="464">
        <f>'3BNNET19HU'!F28+'3BNNET19HU'!J28+'3BNNET19HU'!N28+'3BNNET19HU'!R28+'3BNNET19HU'!V28+'3BNNET19HU'!Z28</f>
        <v>4</v>
      </c>
      <c r="H5" s="464">
        <f>'3BNNET19HU'!H28+'3BNNET19HU'!L28+'3BNNET19HU'!P28+'3BNNET19HU'!T28+'3BNNET19HU'!X28+'3BNNET19HU'!AB28</f>
        <v>5</v>
      </c>
      <c r="I5" s="464" t="str">
        <f>'3BNNET19HU'!AD28</f>
        <v xml:space="preserve">Nagy Enikő </v>
      </c>
      <c r="J5" s="464" t="str">
        <f>'3BNNET19HU'!AC28</f>
        <v>Módszertani Intézet</v>
      </c>
    </row>
    <row r="6" spans="1:10" x14ac:dyDescent="0.2">
      <c r="A6" s="473" t="s">
        <v>304</v>
      </c>
      <c r="B6" s="464" t="str">
        <f>'3BNNET19HU'!A29</f>
        <v>3BTTT1ATM00017</v>
      </c>
      <c r="C6" s="464" t="str">
        <f t="shared" si="0"/>
        <v>Kommunikáció és módszertan</v>
      </c>
      <c r="D6" s="464" t="str">
        <f>'3BNNET19HU'!B29</f>
        <v>A társadalomkutatás módszerei és statisztika</v>
      </c>
      <c r="E6" s="464">
        <f>IF(COUNT('3BNNET19HU'!H29)=1,1,IF(COUNT('3BNNET19HU'!M29)=1,2,IF(COUNT('3BNNET19HU'!Q29)=1,3,IF(COUNT('3BNNET19HU'!W29)=1,4,IF(COUNT('3BNNET19HU'!AB29)=1,5,6)))))</f>
        <v>6</v>
      </c>
      <c r="F6" s="464">
        <f>'3BNNET19HU'!E29+'3BNNET19HU'!I29+'3BNNET19HU'!M29+'3BNNET19HU'!Q29+'3BNNET19HU'!U29+'3BNNET19HU'!Y29</f>
        <v>1</v>
      </c>
      <c r="G6" s="464">
        <f>'3BNNET19HU'!F29+'3BNNET19HU'!J29+'3BNNET19HU'!N29+'3BNNET19HU'!R29+'3BNNET19HU'!V29+'3BNNET19HU'!Z29</f>
        <v>4</v>
      </c>
      <c r="H6" s="464">
        <f>'3BNNET19HU'!H29+'3BNNET19HU'!L29+'3BNNET19HU'!P29+'3BNNET19HU'!T29+'3BNNET19HU'!X29+'3BNNET19HU'!AB29</f>
        <v>5</v>
      </c>
      <c r="I6" s="464" t="str">
        <f>'3BNNET19HU'!AD29</f>
        <v xml:space="preserve">Molnár Gábor </v>
      </c>
      <c r="J6" s="464" t="str">
        <f>'3BNNET19HU'!AC29</f>
        <v>Társadalomtudományi</v>
      </c>
    </row>
    <row r="7" spans="1:10" x14ac:dyDescent="0.2">
      <c r="A7" s="473" t="s">
        <v>304</v>
      </c>
      <c r="B7" s="464" t="str">
        <f>'3BNNET19HU'!A30</f>
        <v>Összesen</v>
      </c>
      <c r="C7" s="464" t="str">
        <f>'3BNNET19HU'!A30</f>
        <v>Összesen</v>
      </c>
      <c r="D7" s="464">
        <f>'3BNNET19HU'!B30</f>
        <v>0</v>
      </c>
      <c r="E7" s="464">
        <f>IF(COUNT('3BNNET19HU'!H30)=1,1,IF(COUNT('3BNNET19HU'!M30)=1,2,IF(COUNT('3BNNET19HU'!Q30)=1,3,IF(COUNT('3BNNET19HU'!W30)=1,4,IF(COUNT('3BNNET19HU'!AB30)=1,5,6)))))</f>
        <v>1</v>
      </c>
      <c r="F7" s="464">
        <f>'3BNNET19HU'!E30+'3BNNET19HU'!I30+'3BNNET19HU'!M30+'3BNNET19HU'!Q30+'3BNNET19HU'!U30+'3BNNET19HU'!Y30</f>
        <v>2</v>
      </c>
      <c r="G7" s="464">
        <f>'3BNNET19HU'!F30+'3BNNET19HU'!J30+'3BNNET19HU'!N30+'3BNNET19HU'!R30+'3BNNET19HU'!V30+'3BNNET19HU'!Z30</f>
        <v>10</v>
      </c>
      <c r="H7" s="464">
        <f>'3BNNET19HU'!H30+'3BNNET19HU'!L30+'3BNNET19HU'!P30+'3BNNET19HU'!T30+'3BNNET19HU'!X30+'3BNNET19HU'!AB30</f>
        <v>14</v>
      </c>
      <c r="I7" s="464">
        <f>'3BNNET19HU'!AD30</f>
        <v>0</v>
      </c>
      <c r="J7" s="464">
        <f>'3BNNET19HU'!AC30</f>
        <v>0</v>
      </c>
    </row>
    <row r="8" spans="1:10" x14ac:dyDescent="0.2">
      <c r="A8" s="473" t="s">
        <v>304</v>
      </c>
      <c r="B8" s="464" t="str">
        <f>'3BNNET19HU'!A31</f>
        <v>Idegen nyelv</v>
      </c>
      <c r="C8" s="464" t="str">
        <f>'3BNNET19HU'!A31</f>
        <v>Idegen nyelv</v>
      </c>
      <c r="D8" s="464">
        <f>'3BNNET19HU'!B31</f>
        <v>0</v>
      </c>
      <c r="E8" s="464">
        <f>IF(COUNT('3BNNET19HU'!H31)=1,1,IF(COUNT('3BNNET19HU'!M31)=1,2,IF(COUNT('3BNNET19HU'!Q31)=1,3,IF(COUNT('3BNNET19HU'!W31)=1,4,IF(COUNT('3BNNET19HU'!AB31)=1,5,6)))))</f>
        <v>6</v>
      </c>
      <c r="F8" s="464">
        <f>'3BNNET19HU'!E31+'3BNNET19HU'!I31+'3BNNET19HU'!M31+'3BNNET19HU'!Q31+'3BNNET19HU'!U31+'3BNNET19HU'!Y31</f>
        <v>0</v>
      </c>
      <c r="G8" s="464">
        <f>'3BNNET19HU'!F31+'3BNNET19HU'!J31+'3BNNET19HU'!N31+'3BNNET19HU'!R31+'3BNNET19HU'!V31+'3BNNET19HU'!Z31</f>
        <v>0</v>
      </c>
      <c r="H8" s="464">
        <f>'3BNNET19HU'!H31+'3BNNET19HU'!L31+'3BNNET19HU'!P31+'3BNNET19HU'!T31+'3BNNET19HU'!X31+'3BNNET19HU'!AB31</f>
        <v>0</v>
      </c>
      <c r="I8" s="464">
        <f>'3BNNET19HU'!AD31</f>
        <v>0</v>
      </c>
      <c r="J8" s="464">
        <f>'3BNNET19HU'!AC31</f>
        <v>0</v>
      </c>
    </row>
    <row r="9" spans="1:10" x14ac:dyDescent="0.2">
      <c r="A9" s="473" t="s">
        <v>304</v>
      </c>
      <c r="B9" s="464" t="str">
        <f>'3BNNET19HU'!A32</f>
        <v>3BINI1SEL00017</v>
      </c>
      <c r="C9" s="464" t="str">
        <f t="shared" ref="C9:C13" si="1">C8</f>
        <v>Idegen nyelv</v>
      </c>
      <c r="D9" s="464" t="str">
        <f>'3BNNET19HU'!B32</f>
        <v>Szaknyelvi előkészítő</v>
      </c>
      <c r="E9" s="464">
        <f>IF(COUNT('3BNNET19HU'!H32)=1,1,IF(COUNT('3BNNET19HU'!M32)=1,2,IF(COUNT('3BNNET19HU'!Q32)=1,3,IF(COUNT('3BNNET19HU'!W32)=1,4,IF(COUNT('3BNNET19HU'!AB32)=1,5,6)))))</f>
        <v>1</v>
      </c>
      <c r="F9" s="464">
        <f>'3BNNET19HU'!E32+'3BNNET19HU'!I32+'3BNNET19HU'!M32+'3BNNET19HU'!Q32+'3BNNET19HU'!U32+'3BNNET19HU'!Y32</f>
        <v>0</v>
      </c>
      <c r="G9" s="464">
        <f>'3BNNET19HU'!F32+'3BNNET19HU'!J32+'3BNNET19HU'!N32+'3BNNET19HU'!R32+'3BNNET19HU'!V32+'3BNNET19HU'!Z32</f>
        <v>2</v>
      </c>
      <c r="H9" s="464">
        <f>'3BNNET19HU'!H32+'3BNNET19HU'!L32+'3BNNET19HU'!P32+'3BNNET19HU'!T32+'3BNNET19HU'!X32+'3BNNET19HU'!AB32</f>
        <v>0</v>
      </c>
      <c r="I9" s="464" t="str">
        <f>'3BNNET19HU'!AD32</f>
        <v>Kusz Viktória</v>
      </c>
      <c r="J9" s="464" t="str">
        <f>'3BNNET19HU'!AC32</f>
        <v>Idegen Nyelvi Igazgatóság</v>
      </c>
    </row>
    <row r="10" spans="1:10" x14ac:dyDescent="0.2">
      <c r="A10" s="473" t="s">
        <v>304</v>
      </c>
      <c r="B10" s="464" t="str">
        <f>'3BNNET19HU'!A33</f>
        <v>3BINI1SZA00017</v>
      </c>
      <c r="C10" s="464" t="str">
        <f t="shared" si="1"/>
        <v>Idegen nyelv</v>
      </c>
      <c r="D10" s="464" t="str">
        <f>'3BNNET19HU'!B33</f>
        <v>Szakmai idegen nyelv 1</v>
      </c>
      <c r="E10" s="464">
        <f>IF(COUNT('3BNNET19HU'!H33)=1,1,IF(COUNT('3BNNET19HU'!M33)=1,2,IF(COUNT('3BNNET19HU'!Q33)=1,3,IF(COUNT('3BNNET19HU'!W33)=1,4,IF(COUNT('3BNNET19HU'!AB33)=1,5,6)))))</f>
        <v>1</v>
      </c>
      <c r="F10" s="464">
        <f>'3BNNET19HU'!E33+'3BNNET19HU'!I33+'3BNNET19HU'!M33+'3BNNET19HU'!Q33+'3BNNET19HU'!U33+'3BNNET19HU'!Y33</f>
        <v>0</v>
      </c>
      <c r="G10" s="464">
        <f>'3BNNET19HU'!F33+'3BNNET19HU'!J33+'3BNNET19HU'!N33+'3BNNET19HU'!R33+'3BNNET19HU'!V33+'3BNNET19HU'!Z33</f>
        <v>2</v>
      </c>
      <c r="H10" s="464">
        <f>'3BNNET19HU'!H33+'3BNNET19HU'!L33+'3BNNET19HU'!P33+'3BNNET19HU'!T33+'3BNNET19HU'!X33+'3BNNET19HU'!AB33</f>
        <v>0</v>
      </c>
      <c r="I10" s="464" t="str">
        <f>'3BNNET19HU'!AD33</f>
        <v>Kusz Viktória</v>
      </c>
      <c r="J10" s="464" t="str">
        <f>'3BNNET19HU'!AC33</f>
        <v>Idegen Nyelvi Igazgatóság</v>
      </c>
    </row>
    <row r="11" spans="1:10" x14ac:dyDescent="0.2">
      <c r="A11" s="473" t="s">
        <v>304</v>
      </c>
      <c r="B11" s="464" t="str">
        <f>'3BNNET19HU'!A34</f>
        <v>3BINI1INY00017</v>
      </c>
      <c r="C11" s="464" t="str">
        <f t="shared" si="1"/>
        <v>Idegen nyelv</v>
      </c>
      <c r="D11" s="464" t="str">
        <f>'3BNNET19HU'!B34</f>
        <v>Szakmai idegen nyelv 2</v>
      </c>
      <c r="E11" s="464">
        <f>IF(COUNT('3BNNET19HU'!H34)=1,1,IF(COUNT('3BNNET19HU'!M34)=1,2,IF(COUNT('3BNNET19HU'!Q34)=1,3,IF(COUNT('3BNNET19HU'!W34)=1,4,IF(COUNT('3BNNET19HU'!AB34)=1,5,6)))))</f>
        <v>6</v>
      </c>
      <c r="F11" s="464">
        <f>'3BNNET19HU'!E34+'3BNNET19HU'!I34+'3BNNET19HU'!M34+'3BNNET19HU'!Q34+'3BNNET19HU'!U34+'3BNNET19HU'!Y34</f>
        <v>0</v>
      </c>
      <c r="G11" s="464">
        <f>'3BNNET19HU'!F34+'3BNNET19HU'!J34+'3BNNET19HU'!N34+'3BNNET19HU'!R34+'3BNNET19HU'!V34+'3BNNET19HU'!Z34</f>
        <v>2</v>
      </c>
      <c r="H11" s="464">
        <f>'3BNNET19HU'!H34+'3BNNET19HU'!L34+'3BNNET19HU'!P34+'3BNNET19HU'!T34+'3BNNET19HU'!X34+'3BNNET19HU'!AB34</f>
        <v>0</v>
      </c>
      <c r="I11" s="464" t="str">
        <f>'3BNNET19HU'!AD34</f>
        <v>Kusz Viktória</v>
      </c>
      <c r="J11" s="464" t="str">
        <f>'3BNNET19HU'!AC34</f>
        <v>Idegen Nyelvi Igazgatóság</v>
      </c>
    </row>
    <row r="12" spans="1:10" x14ac:dyDescent="0.2">
      <c r="A12" s="473" t="s">
        <v>304</v>
      </c>
      <c r="B12" s="464" t="str">
        <f>'3BNNET19HU'!A35</f>
        <v>3BINI1IDE00017</v>
      </c>
      <c r="C12" s="464" t="str">
        <f t="shared" si="1"/>
        <v>Idegen nyelv</v>
      </c>
      <c r="D12" s="464" t="str">
        <f>'3BNNET19HU'!B35</f>
        <v>Szakmai idegen nyelv 3</v>
      </c>
      <c r="E12" s="464">
        <f>IF(COUNT('3BNNET19HU'!H35)=1,1,IF(COUNT('3BNNET19HU'!M35)=1,2,IF(COUNT('3BNNET19HU'!Q35)=1,3,IF(COUNT('3BNNET19HU'!W35)=1,4,IF(COUNT('3BNNET19HU'!AB35)=1,5,6)))))</f>
        <v>2</v>
      </c>
      <c r="F12" s="464">
        <f>'3BNNET19HU'!E35+'3BNNET19HU'!I35+'3BNNET19HU'!M35+'3BNNET19HU'!Q35+'3BNNET19HU'!U35+'3BNNET19HU'!Y35</f>
        <v>0</v>
      </c>
      <c r="G12" s="464">
        <f>'3BNNET19HU'!F35+'3BNNET19HU'!J35+'3BNNET19HU'!N35+'3BNNET19HU'!R35+'3BNNET19HU'!V35+'3BNNET19HU'!Z35</f>
        <v>2</v>
      </c>
      <c r="H12" s="464">
        <f>'3BNNET19HU'!H35+'3BNNET19HU'!L35+'3BNNET19HU'!P35+'3BNNET19HU'!T35+'3BNNET19HU'!X35+'3BNNET19HU'!AB35</f>
        <v>0</v>
      </c>
      <c r="I12" s="464" t="str">
        <f>'3BNNET19HU'!AD35</f>
        <v>Kusz Viktória</v>
      </c>
      <c r="J12" s="464" t="str">
        <f>'3BNNET19HU'!AC35</f>
        <v>Idegen Nyelvi Igazgatóság</v>
      </c>
    </row>
    <row r="13" spans="1:10" x14ac:dyDescent="0.2">
      <c r="A13" s="473" t="s">
        <v>304</v>
      </c>
      <c r="B13" s="464" t="str">
        <f>'3BNNET19HU'!A36</f>
        <v>3BINI1SZIG00017</v>
      </c>
      <c r="C13" s="464" t="str">
        <f t="shared" si="1"/>
        <v>Idegen nyelv</v>
      </c>
      <c r="D13" s="464" t="str">
        <f>'3BNNET19HU'!B36</f>
        <v>Szaknyelvi szigorlat</v>
      </c>
      <c r="E13" s="464">
        <f>IF(COUNT('3BNNET19HU'!H36)=1,1,IF(COUNT('3BNNET19HU'!M36)=1,2,IF(COUNT('3BNNET19HU'!Q36)=1,3,IF(COUNT('3BNNET19HU'!W36)=1,4,IF(COUNT('3BNNET19HU'!AB36)=1,5,6)))))</f>
        <v>2</v>
      </c>
      <c r="F13" s="464">
        <f>'3BNNET19HU'!E36+'3BNNET19HU'!I36+'3BNNET19HU'!M36+'3BNNET19HU'!Q36+'3BNNET19HU'!U36+'3BNNET19HU'!Y36</f>
        <v>0</v>
      </c>
      <c r="G13" s="464">
        <f>'3BNNET19HU'!F36+'3BNNET19HU'!J36+'3BNNET19HU'!N36+'3BNNET19HU'!R36+'3BNNET19HU'!V36+'3BNNET19HU'!Z36</f>
        <v>0</v>
      </c>
      <c r="H13" s="464">
        <f>'3BNNET19HU'!H36+'3BNNET19HU'!L36+'3BNNET19HU'!P36+'3BNNET19HU'!T36+'3BNNET19HU'!X36+'3BNNET19HU'!AB36</f>
        <v>0</v>
      </c>
      <c r="I13" s="464" t="str">
        <f>'3BNNET19HU'!AD36</f>
        <v>Kusz Viktória</v>
      </c>
      <c r="J13" s="464" t="str">
        <f>'3BNNET19HU'!AC36</f>
        <v>Idegen Nyelvi Igazgatóság</v>
      </c>
    </row>
    <row r="14" spans="1:10" x14ac:dyDescent="0.2">
      <c r="A14" s="473" t="s">
        <v>304</v>
      </c>
      <c r="B14" s="464" t="str">
        <f>'3BNNET19HU'!A37</f>
        <v>Szakmai idegen nyelv (két nyelv választása kötelező)</v>
      </c>
      <c r="C14" s="464" t="str">
        <f>'3BNNET19HU'!A37</f>
        <v>Szakmai idegen nyelv (két nyelv választása kötelező)</v>
      </c>
      <c r="D14" s="464">
        <f>'3BNNET19HU'!B37</f>
        <v>0</v>
      </c>
      <c r="E14" s="464">
        <f>IF(COUNT('3BNNET19HU'!H37)=1,1,IF(COUNT('3BNNET19HU'!M37)=1,2,IF(COUNT('3BNNET19HU'!Q37)=1,3,IF(COUNT('3BNNET19HU'!W37)=1,4,IF(COUNT('3BNNET19HU'!AB37)=1,5,6)))))</f>
        <v>6</v>
      </c>
      <c r="F14" s="464">
        <f>'3BNNET19HU'!E37+'3BNNET19HU'!I37+'3BNNET19HU'!M37+'3BNNET19HU'!Q37+'3BNNET19HU'!U37+'3BNNET19HU'!Y37</f>
        <v>0</v>
      </c>
      <c r="G14" s="464">
        <f>'3BNNET19HU'!F37+'3BNNET19HU'!J37+'3BNNET19HU'!N37+'3BNNET19HU'!R37+'3BNNET19HU'!V37+'3BNNET19HU'!Z37</f>
        <v>0</v>
      </c>
      <c r="H14" s="464">
        <f>'3BNNET19HU'!H37+'3BNNET19HU'!L37+'3BNNET19HU'!P37+'3BNNET19HU'!T37+'3BNNET19HU'!X37+'3BNNET19HU'!AB37</f>
        <v>0</v>
      </c>
      <c r="I14" s="464">
        <f>'3BNNET19HU'!AD37</f>
        <v>0</v>
      </c>
      <c r="J14" s="464">
        <f>'3BNNET19HU'!AC37</f>
        <v>0</v>
      </c>
    </row>
    <row r="15" spans="1:10" x14ac:dyDescent="0.2">
      <c r="A15" s="473" t="s">
        <v>304</v>
      </c>
      <c r="B15" s="464" t="str">
        <f>'3BNNET19HU'!A38</f>
        <v>3BINI2EFI00017</v>
      </c>
      <c r="C15" s="464" t="str">
        <f t="shared" ref="C15:C19" si="2">C14</f>
        <v>Szakmai idegen nyelv (két nyelv választása kötelező)</v>
      </c>
      <c r="D15" s="464" t="str">
        <f>'3BNNET19HU'!B38</f>
        <v>English for International Studies</v>
      </c>
      <c r="E15" s="464">
        <f>IF(COUNT('3BNNET19HU'!H38)=1,1,IF(COUNT('3BNNET19HU'!M38)=1,2,IF(COUNT('3BNNET19HU'!Q38)=1,3,IF(COUNT('3BNNET19HU'!W38)=1,4,IF(COUNT('3BNNET19HU'!AB38)=1,5,6)))))</f>
        <v>2</v>
      </c>
      <c r="F15" s="472">
        <f>'3BNNET19HU'!E38+'3BNNET19HU'!I38+'3BNNET19HU'!M38+'3BNNET19HU'!Q38+'3BNNET19HU'!U38+'3BNNET19HU'!Y38</f>
        <v>0</v>
      </c>
      <c r="G15" s="464">
        <f>'3BNNET19HU'!F38+'3BNNET19HU'!J38+'3BNNET19HU'!N38+'3BNNET19HU'!R38+'3BNNET19HU'!V38+'3BNNET19HU'!Z38</f>
        <v>3</v>
      </c>
      <c r="H15" s="464">
        <f>'3BNNET19HU'!H38+'3BNNET19HU'!L38+'3BNNET19HU'!P38+'3BNNET19HU'!T38+'3BNNET19HU'!X38+'3BNNET19HU'!AB38</f>
        <v>4</v>
      </c>
      <c r="I15" s="464" t="str">
        <f>'3BNNET19HU'!AD38</f>
        <v>Kusz Viktória</v>
      </c>
      <c r="J15" s="464" t="str">
        <f>'3BNNET19HU'!AC38</f>
        <v>Idegen Nyelvi Igazgatóság</v>
      </c>
    </row>
    <row r="16" spans="1:10" x14ac:dyDescent="0.2">
      <c r="A16" s="473" t="s">
        <v>304</v>
      </c>
      <c r="B16" s="464" t="str">
        <f>'3BNNET19HU'!A39</f>
        <v>3BINI2FDI00017</v>
      </c>
      <c r="C16" s="464" t="str">
        <f t="shared" si="2"/>
        <v>Szakmai idegen nyelv (két nyelv választása kötelező)</v>
      </c>
      <c r="D16" s="464" t="str">
        <f>'3BNNET19HU'!B39</f>
        <v>Fachsprache der Internationalen Studien</v>
      </c>
      <c r="E16" s="464">
        <f>IF(COUNT('3BNNET19HU'!H39)=1,1,IF(COUNT('3BNNET19HU'!M39)=1,2,IF(COUNT('3BNNET19HU'!Q39)=1,3,IF(COUNT('3BNNET19HU'!W39)=1,4,IF(COUNT('3BNNET19HU'!AB39)=1,5,6)))))</f>
        <v>2</v>
      </c>
      <c r="F16" s="464">
        <f>'3BNNET19HU'!E39+'3BNNET19HU'!I39+'3BNNET19HU'!M39+'3BNNET19HU'!Q39+'3BNNET19HU'!U39+'3BNNET19HU'!Y39</f>
        <v>0</v>
      </c>
      <c r="G16" s="464">
        <f>'3BNNET19HU'!F39+'3BNNET19HU'!J39+'3BNNET19HU'!N39+'3BNNET19HU'!R39+'3BNNET19HU'!V39+'3BNNET19HU'!Z39</f>
        <v>3</v>
      </c>
      <c r="H16" s="464">
        <f>'3BNNET19HU'!H39+'3BNNET19HU'!L39+'3BNNET19HU'!P39+'3BNNET19HU'!T39+'3BNNET19HU'!X39+'3BNNET19HU'!AB39</f>
        <v>4</v>
      </c>
      <c r="I16" s="464" t="str">
        <f>'3BNNET19HU'!AD39</f>
        <v xml:space="preserve">Fekete Lilla Sára </v>
      </c>
      <c r="J16" s="464" t="str">
        <f>'3BNNET19HU'!AC39</f>
        <v>Idegen Nyelvi Igazgatóság</v>
      </c>
    </row>
    <row r="17" spans="1:10" x14ac:dyDescent="0.2">
      <c r="A17" s="473" t="s">
        <v>304</v>
      </c>
      <c r="B17" s="464" t="str">
        <f>'3BNNET19HU'!A40</f>
        <v>3BTTT2LFR00017</v>
      </c>
      <c r="C17" s="464" t="str">
        <f t="shared" si="2"/>
        <v>Szakmai idegen nyelv (két nyelv választása kötelező)</v>
      </c>
      <c r="D17" s="464" t="str">
        <f>'3BNNET19HU'!B40</f>
        <v>Le français des relations internationales</v>
      </c>
      <c r="E17" s="464">
        <f>IF(COUNT('3BNNET19HU'!H40)=1,1,IF(COUNT('3BNNET19HU'!M40)=1,2,IF(COUNT('3BNNET19HU'!Q40)=1,3,IF(COUNT('3BNNET19HU'!W40)=1,4,IF(COUNT('3BNNET19HU'!AB40)=1,5,6)))))</f>
        <v>2</v>
      </c>
      <c r="F17" s="464">
        <f>'3BNNET19HU'!E40+'3BNNET19HU'!I40+'3BNNET19HU'!M40+'3BNNET19HU'!Q40+'3BNNET19HU'!U40+'3BNNET19HU'!Y40</f>
        <v>0</v>
      </c>
      <c r="G17" s="464">
        <f>'3BNNET19HU'!F40+'3BNNET19HU'!J40+'3BNNET19HU'!N40+'3BNNET19HU'!R40+'3BNNET19HU'!V40+'3BNNET19HU'!Z40</f>
        <v>3</v>
      </c>
      <c r="H17" s="464">
        <f>'3BNNET19HU'!H40+'3BNNET19HU'!L40+'3BNNET19HU'!P40+'3BNNET19HU'!T40+'3BNNET19HU'!X40+'3BNNET19HU'!AB40</f>
        <v>4</v>
      </c>
      <c r="I17" s="464" t="str">
        <f>'3BNNET19HU'!AD40</f>
        <v xml:space="preserve">Bács Gábor </v>
      </c>
      <c r="J17" s="464" t="str">
        <f>'3BNNET19HU'!AC40</f>
        <v>Társadalomtudományi</v>
      </c>
    </row>
    <row r="18" spans="1:10" x14ac:dyDescent="0.2">
      <c r="A18" s="473" t="s">
        <v>304</v>
      </c>
      <c r="B18" s="464" t="str">
        <f>'3BNNET19HU'!A41</f>
        <v>3BTTT2LEL00017</v>
      </c>
      <c r="C18" s="464" t="str">
        <f t="shared" si="2"/>
        <v>Szakmai idegen nyelv (két nyelv választása kötelező)</v>
      </c>
      <c r="D18" s="464" t="str">
        <f>'3BNNET19HU'!B41</f>
        <v>Lenguaje específico de las relaciones internacionales</v>
      </c>
      <c r="E18" s="464">
        <f>IF(COUNT('3BNNET19HU'!H41)=1,1,IF(COUNT('3BNNET19HU'!M41)=1,2,IF(COUNT('3BNNET19HU'!Q41)=1,3,IF(COUNT('3BNNET19HU'!W41)=1,4,IF(COUNT('3BNNET19HU'!AB41)=1,5,6)))))</f>
        <v>2</v>
      </c>
      <c r="F18" s="464">
        <f>'3BNNET19HU'!E41+'3BNNET19HU'!I41+'3BNNET19HU'!M41+'3BNNET19HU'!Q41+'3BNNET19HU'!U41+'3BNNET19HU'!Y41</f>
        <v>0</v>
      </c>
      <c r="G18" s="464">
        <f>'3BNNET19HU'!F41+'3BNNET19HU'!J41+'3BNNET19HU'!N41+'3BNNET19HU'!R41+'3BNNET19HU'!V41+'3BNNET19HU'!Z41</f>
        <v>3</v>
      </c>
      <c r="H18" s="464">
        <f>'3BNNET19HU'!H41+'3BNNET19HU'!L41+'3BNNET19HU'!P41+'3BNNET19HU'!T41+'3BNNET19HU'!X41+'3BNNET19HU'!AB41</f>
        <v>4</v>
      </c>
      <c r="I18" s="464" t="str">
        <f>'3BNNET19HU'!AD41</f>
        <v xml:space="preserve">Horváth Gyula </v>
      </c>
      <c r="J18" s="464" t="str">
        <f>'3BNNET19HU'!AC41</f>
        <v>Társadalomtudományi</v>
      </c>
    </row>
    <row r="19" spans="1:10" x14ac:dyDescent="0.2">
      <c r="A19" s="473" t="s">
        <v>304</v>
      </c>
      <c r="B19" s="464" t="str">
        <f>'3BNNET19HU'!A42</f>
        <v>3BTTT2RMO00017</v>
      </c>
      <c r="C19" s="464" t="str">
        <f t="shared" si="2"/>
        <v>Szakmai idegen nyelv (két nyelv választása kötelező)</v>
      </c>
      <c r="D19" s="464" t="str">
        <f>'3BNNET19HU'!B42</f>
        <v>Язык международных отношений</v>
      </c>
      <c r="E19" s="464">
        <f>IF(COUNT('3BNNET19HU'!H42)=1,1,IF(COUNT('3BNNET19HU'!M42)=1,2,IF(COUNT('3BNNET19HU'!Q42)=1,3,IF(COUNT('3BNNET19HU'!W42)=1,4,IF(COUNT('3BNNET19HU'!AB42)=1,5,6)))))</f>
        <v>2</v>
      </c>
      <c r="F19" s="464">
        <f>'3BNNET19HU'!E42+'3BNNET19HU'!I42+'3BNNET19HU'!M42+'3BNNET19HU'!Q42+'3BNNET19HU'!U42+'3BNNET19HU'!Y42</f>
        <v>0</v>
      </c>
      <c r="G19" s="464">
        <f>'3BNNET19HU'!F42+'3BNNET19HU'!J42+'3BNNET19HU'!N42+'3BNNET19HU'!R42+'3BNNET19HU'!V42+'3BNNET19HU'!Z42</f>
        <v>3</v>
      </c>
      <c r="H19" s="464">
        <f>'3BNNET19HU'!H42+'3BNNET19HU'!L42+'3BNNET19HU'!P42+'3BNNET19HU'!T42+'3BNNET19HU'!X42+'3BNNET19HU'!AB42</f>
        <v>4</v>
      </c>
      <c r="I19" s="464" t="str">
        <f>'3BNNET19HU'!AD42</f>
        <v xml:space="preserve">Kolontári Attila  </v>
      </c>
      <c r="J19" s="464" t="str">
        <f>'3BNNET19HU'!AC42</f>
        <v>Társadalomtudományi</v>
      </c>
    </row>
    <row r="20" spans="1:10" x14ac:dyDescent="0.2">
      <c r="A20" s="473" t="s">
        <v>304</v>
      </c>
      <c r="B20" s="464" t="str">
        <f>'3BNNET19HU'!A43</f>
        <v>Összesen</v>
      </c>
      <c r="C20" s="464" t="str">
        <f>'3BNNET19HU'!A43</f>
        <v>Összesen</v>
      </c>
      <c r="D20" s="464">
        <f>'3BNNET19HU'!B43</f>
        <v>0</v>
      </c>
      <c r="E20" s="464">
        <f>IF(COUNT('3BNNET19HU'!H43)=1,1,IF(COUNT('3BNNET19HU'!M43)=1,2,IF(COUNT('3BNNET19HU'!Q43)=1,3,IF(COUNT('3BNNET19HU'!W43)=1,4,IF(COUNT('3BNNET19HU'!AB43)=1,5,6)))))</f>
        <v>1</v>
      </c>
      <c r="F20" s="464">
        <f>'3BNNET19HU'!E43+'3BNNET19HU'!I43+'3BNNET19HU'!M43+'3BNNET19HU'!Q43+'3BNNET19HU'!U43+'3BNNET19HU'!Y43</f>
        <v>0</v>
      </c>
      <c r="G20" s="464">
        <f>'3BNNET19HU'!F43+'3BNNET19HU'!J43+'3BNNET19HU'!N43+'3BNNET19HU'!R43+'3BNNET19HU'!V43+'3BNNET19HU'!Z43</f>
        <v>8</v>
      </c>
      <c r="H20" s="464">
        <f>'3BNNET19HU'!H43+'3BNNET19HU'!L43+'3BNNET19HU'!P43+'3BNNET19HU'!T43+'3BNNET19HU'!X43+'3BNNET19HU'!AB43</f>
        <v>8</v>
      </c>
      <c r="I20" s="464">
        <f>'3BNNET19HU'!AD43</f>
        <v>0</v>
      </c>
      <c r="J20" s="464">
        <f>'3BNNET19HU'!AC43</f>
        <v>0</v>
      </c>
    </row>
    <row r="21" spans="1:10" x14ac:dyDescent="0.2">
      <c r="A21" s="473" t="s">
        <v>304</v>
      </c>
      <c r="B21" s="464" t="str">
        <f>'3BNNET19HU'!A44</f>
        <v>Modul összesen</v>
      </c>
      <c r="C21" s="464" t="str">
        <f>'3BNNET19HU'!A44</f>
        <v>Modul összesen</v>
      </c>
      <c r="D21" s="464">
        <f>'3BNNET19HU'!B44</f>
        <v>0</v>
      </c>
      <c r="E21" s="464">
        <f>IF(COUNT('3BNNET19HU'!H44)=1,1,IF(COUNT('3BNNET19HU'!M44)=1,2,IF(COUNT('3BNNET19HU'!Q44)=1,3,IF(COUNT('3BNNET19HU'!W44)=1,4,IF(COUNT('3BNNET19HU'!AB44)=1,5,6)))))</f>
        <v>1</v>
      </c>
      <c r="F21" s="464">
        <f>'3BNNET19HU'!E44+'3BNNET19HU'!I44+'3BNNET19HU'!M44+'3BNNET19HU'!Q44+'3BNNET19HU'!U44+'3BNNET19HU'!Y44</f>
        <v>2</v>
      </c>
      <c r="G21" s="464">
        <f>'3BNNET19HU'!F44+'3BNNET19HU'!J44+'3BNNET19HU'!N44+'3BNNET19HU'!R44+'3BNNET19HU'!V44+'3BNNET19HU'!Z44</f>
        <v>18</v>
      </c>
      <c r="H21" s="464">
        <f>'3BNNET19HU'!H44+'3BNNET19HU'!L44+'3BNNET19HU'!P44+'3BNNET19HU'!T44+'3BNNET19HU'!X44+'3BNNET19HU'!AB44</f>
        <v>22</v>
      </c>
      <c r="I21" s="464">
        <f>'3BNNET19HU'!AD44</f>
        <v>0</v>
      </c>
      <c r="J21" s="464">
        <f>'3BNNET19HU'!AC44</f>
        <v>0</v>
      </c>
    </row>
    <row r="22" spans="1:10" x14ac:dyDescent="0.2">
      <c r="A22" s="473" t="s">
        <v>304</v>
      </c>
      <c r="B22" s="464" t="str">
        <f>'3BNNET19HU'!A45</f>
        <v>Társadalomtudományi alapozó modul</v>
      </c>
      <c r="C22" s="464" t="str">
        <f>'3BNNET19HU'!A45</f>
        <v>Társadalomtudományi alapozó modul</v>
      </c>
      <c r="D22" s="464">
        <f>'3BNNET19HU'!B45</f>
        <v>0</v>
      </c>
      <c r="E22" s="464">
        <f>IF(COUNT('3BNNET19HU'!H45)=1,1,IF(COUNT('3BNNET19HU'!M45)=1,2,IF(COUNT('3BNNET19HU'!Q45)=1,3,IF(COUNT('3BNNET19HU'!W45)=1,4,IF(COUNT('3BNNET19HU'!AB45)=1,5,6)))))</f>
        <v>6</v>
      </c>
      <c r="F22" s="464">
        <f>'3BNNET19HU'!E45+'3BNNET19HU'!I45+'3BNNET19HU'!M45+'3BNNET19HU'!Q45+'3BNNET19HU'!U45+'3BNNET19HU'!Y45</f>
        <v>0</v>
      </c>
      <c r="G22" s="464">
        <f>'3BNNET19HU'!F45+'3BNNET19HU'!J45+'3BNNET19HU'!N45+'3BNNET19HU'!R45+'3BNNET19HU'!V45+'3BNNET19HU'!Z45</f>
        <v>0</v>
      </c>
      <c r="H22" s="464">
        <f>'3BNNET19HU'!H45+'3BNNET19HU'!L45+'3BNNET19HU'!P45+'3BNNET19HU'!T45+'3BNNET19HU'!X45+'3BNNET19HU'!AB45</f>
        <v>0</v>
      </c>
      <c r="I22" s="464">
        <f>'3BNNET19HU'!AD45</f>
        <v>0</v>
      </c>
      <c r="J22" s="464">
        <f>'3BNNET19HU'!AC45</f>
        <v>0</v>
      </c>
    </row>
    <row r="23" spans="1:10" x14ac:dyDescent="0.2">
      <c r="A23" s="473" t="s">
        <v>304</v>
      </c>
      <c r="B23" s="464" t="str">
        <f>'3BNNET19HU'!A46</f>
        <v>3BTTT1FEE00017</v>
      </c>
      <c r="C23" s="464" t="str">
        <f t="shared" ref="C23:C31" si="3">C22</f>
        <v>Társadalomtudományi alapozó modul</v>
      </c>
      <c r="D23" s="464" t="str">
        <f>'3BNNET19HU'!B46</f>
        <v>Filozófia és etika</v>
      </c>
      <c r="E23" s="464">
        <f>IF(COUNT('3BNNET19HU'!H46)=1,1,IF(COUNT('3BNNET19HU'!M46)=1,2,IF(COUNT('3BNNET19HU'!Q46)=1,3,IF(COUNT('3BNNET19HU'!W46)=1,4,IF(COUNT('3BNNET19HU'!AB46)=1,5,6)))))</f>
        <v>1</v>
      </c>
      <c r="F23" s="464">
        <f>'3BNNET19HU'!E46+'3BNNET19HU'!I46+'3BNNET19HU'!M46+'3BNNET19HU'!Q46+'3BNNET19HU'!U46+'3BNNET19HU'!Y46</f>
        <v>2</v>
      </c>
      <c r="G23" s="464">
        <f>'3BNNET19HU'!F46+'3BNNET19HU'!J46+'3BNNET19HU'!N46+'3BNNET19HU'!R46+'3BNNET19HU'!V46+'3BNNET19HU'!Z46</f>
        <v>1</v>
      </c>
      <c r="H23" s="464">
        <f>'3BNNET19HU'!H46+'3BNNET19HU'!L46+'3BNNET19HU'!P46+'3BNNET19HU'!T46+'3BNNET19HU'!X46+'3BNNET19HU'!AB46</f>
        <v>4</v>
      </c>
      <c r="I23" s="464" t="str">
        <f>'3BNNET19HU'!AD46</f>
        <v xml:space="preserve">Molnár Gábor </v>
      </c>
      <c r="J23" s="464" t="str">
        <f>'3BNNET19HU'!AC46</f>
        <v>Társadalomtudományi</v>
      </c>
    </row>
    <row r="24" spans="1:10" x14ac:dyDescent="0.2">
      <c r="A24" s="473" t="s">
        <v>304</v>
      </c>
      <c r="B24" s="464" t="str">
        <f>'3BNNET19HU'!A47</f>
        <v>3BTTT1SZP00018</v>
      </c>
      <c r="C24" s="464" t="str">
        <f t="shared" si="3"/>
        <v>Társadalomtudományi alapozó modul</v>
      </c>
      <c r="D24" s="464" t="str">
        <f>'3BNNET19HU'!B47</f>
        <v>Szociálpszichológia</v>
      </c>
      <c r="E24" s="464">
        <f>IF(COUNT('3BNNET19HU'!H47)=1,1,IF(COUNT('3BNNET19HU'!M47)=1,2,IF(COUNT('3BNNET19HU'!Q47)=1,3,IF(COUNT('3BNNET19HU'!W47)=1,4,IF(COUNT('3BNNET19HU'!AB47)=1,5,6)))))</f>
        <v>1</v>
      </c>
      <c r="F24" s="464">
        <f>'3BNNET19HU'!E47+'3BNNET19HU'!I47+'3BNNET19HU'!M47+'3BNNET19HU'!Q47+'3BNNET19HU'!U47+'3BNNET19HU'!Y47</f>
        <v>2</v>
      </c>
      <c r="G24" s="464">
        <f>'3BNNET19HU'!F47+'3BNNET19HU'!J47+'3BNNET19HU'!N47+'3BNNET19HU'!R47+'3BNNET19HU'!V47+'3BNNET19HU'!Z47</f>
        <v>1</v>
      </c>
      <c r="H24" s="464">
        <f>'3BNNET19HU'!H47+'3BNNET19HU'!L47+'3BNNET19HU'!P47+'3BNNET19HU'!T47+'3BNNET19HU'!X47+'3BNNET19HU'!AB47</f>
        <v>4</v>
      </c>
      <c r="I24" s="464" t="str">
        <f>'3BNNET19HU'!AD47</f>
        <v xml:space="preserve">Molnár Gábor </v>
      </c>
      <c r="J24" s="464" t="str">
        <f>'3BNNET19HU'!AC47</f>
        <v>Társadalomtudományi</v>
      </c>
    </row>
    <row r="25" spans="1:10" x14ac:dyDescent="0.2">
      <c r="A25" s="473" t="s">
        <v>304</v>
      </c>
      <c r="B25" s="464" t="str">
        <f>'3BNNET19HU'!A48</f>
        <v>3BTTT1SZO00017</v>
      </c>
      <c r="C25" s="464" t="str">
        <f t="shared" si="3"/>
        <v>Társadalomtudományi alapozó modul</v>
      </c>
      <c r="D25" s="464" t="str">
        <f>'3BNNET19HU'!B48</f>
        <v xml:space="preserve">Szociológia  </v>
      </c>
      <c r="E25" s="464">
        <f>IF(COUNT('3BNNET19HU'!H48)=1,1,IF(COUNT('3BNNET19HU'!M48)=1,2,IF(COUNT('3BNNET19HU'!Q48)=1,3,IF(COUNT('3BNNET19HU'!W48)=1,4,IF(COUNT('3BNNET19HU'!AB48)=1,5,6)))))</f>
        <v>6</v>
      </c>
      <c r="F25" s="464">
        <f>'3BNNET19HU'!E48+'3BNNET19HU'!I48+'3BNNET19HU'!M48+'3BNNET19HU'!Q48+'3BNNET19HU'!U48+'3BNNET19HU'!Y48</f>
        <v>2</v>
      </c>
      <c r="G25" s="464">
        <f>'3BNNET19HU'!F48+'3BNNET19HU'!J48+'3BNNET19HU'!N48+'3BNNET19HU'!R48+'3BNNET19HU'!V48+'3BNNET19HU'!Z48</f>
        <v>1</v>
      </c>
      <c r="H25" s="464">
        <f>'3BNNET19HU'!H48+'3BNNET19HU'!L48+'3BNNET19HU'!P48+'3BNNET19HU'!T48+'3BNNET19HU'!X48+'3BNNET19HU'!AB48</f>
        <v>4</v>
      </c>
      <c r="I25" s="464" t="str">
        <f>'3BNNET19HU'!AD48</f>
        <v xml:space="preserve">Molnár Gábor </v>
      </c>
      <c r="J25" s="464" t="str">
        <f>'3BNNET19HU'!AC48</f>
        <v>Társadalomtudományi</v>
      </c>
    </row>
    <row r="26" spans="1:10" x14ac:dyDescent="0.2">
      <c r="A26" s="473" t="s">
        <v>304</v>
      </c>
      <c r="B26" s="464" t="str">
        <f>'3BNNET19HU'!A49</f>
        <v>3BPKT1MRK00017</v>
      </c>
      <c r="C26" s="464" t="str">
        <f t="shared" si="3"/>
        <v>Társadalomtudományi alapozó modul</v>
      </c>
      <c r="D26" s="464" t="str">
        <f>'3BNNET19HU'!B49</f>
        <v>Mikroökonómia</v>
      </c>
      <c r="E26" s="464">
        <f>IF(COUNT('3BNNET19HU'!H49)=1,1,IF(COUNT('3BNNET19HU'!M49)=1,2,IF(COUNT('3BNNET19HU'!Q49)=1,3,IF(COUNT('3BNNET19HU'!W49)=1,4,IF(COUNT('3BNNET19HU'!AB49)=1,5,6)))))</f>
        <v>1</v>
      </c>
      <c r="F26" s="464">
        <f>'3BNNET19HU'!E49+'3BNNET19HU'!I49+'3BNNET19HU'!M49+'3BNNET19HU'!Q49+'3BNNET19HU'!U49+'3BNNET19HU'!Y49</f>
        <v>3</v>
      </c>
      <c r="G26" s="464">
        <f>'3BNNET19HU'!F49+'3BNNET19HU'!J49+'3BNNET19HU'!N49+'3BNNET19HU'!R49+'3BNNET19HU'!V49+'3BNNET19HU'!Z49</f>
        <v>0</v>
      </c>
      <c r="H26" s="464">
        <f>'3BNNET19HU'!H49+'3BNNET19HU'!L49+'3BNNET19HU'!P49+'3BNNET19HU'!T49+'3BNNET19HU'!X49+'3BNNET19HU'!AB49</f>
        <v>4</v>
      </c>
      <c r="I26" s="464" t="str">
        <f>'3BNNET19HU'!AD49</f>
        <v xml:space="preserve">Parádi-Dolgos Anett </v>
      </c>
      <c r="J26" s="464" t="str">
        <f>'3BNNET19HU'!AC49</f>
        <v>Pénzügy és Számvitel Intézet</v>
      </c>
    </row>
    <row r="27" spans="1:10" x14ac:dyDescent="0.2">
      <c r="A27" s="473" t="s">
        <v>304</v>
      </c>
      <c r="B27" s="464" t="str">
        <f>'3BNNET19HU'!A50</f>
        <v>3BPKT1MAR00017</v>
      </c>
      <c r="C27" s="464" t="str">
        <f t="shared" si="3"/>
        <v>Társadalomtudományi alapozó modul</v>
      </c>
      <c r="D27" s="464" t="str">
        <f>'3BNNET19HU'!B50</f>
        <v>Makroökonómia</v>
      </c>
      <c r="E27" s="464">
        <f>IF(COUNT('3BNNET19HU'!H50)=1,1,IF(COUNT('3BNNET19HU'!M50)=1,2,IF(COUNT('3BNNET19HU'!Q50)=1,3,IF(COUNT('3BNNET19HU'!W50)=1,4,IF(COUNT('3BNNET19HU'!AB50)=1,5,6)))))</f>
        <v>6</v>
      </c>
      <c r="F27" s="464">
        <f>'3BNNET19HU'!E50+'3BNNET19HU'!I50+'3BNNET19HU'!M50+'3BNNET19HU'!Q50+'3BNNET19HU'!U50+'3BNNET19HU'!Y50</f>
        <v>3</v>
      </c>
      <c r="G27" s="464">
        <f>'3BNNET19HU'!F50+'3BNNET19HU'!J50+'3BNNET19HU'!N50+'3BNNET19HU'!R50+'3BNNET19HU'!V50+'3BNNET19HU'!Z50</f>
        <v>0</v>
      </c>
      <c r="H27" s="464">
        <f>'3BNNET19HU'!H50+'3BNNET19HU'!L50+'3BNNET19HU'!P50+'3BNNET19HU'!T50+'3BNNET19HU'!X50+'3BNNET19HU'!AB50</f>
        <v>4</v>
      </c>
      <c r="I27" s="464" t="str">
        <f>'3BNNET19HU'!AD50</f>
        <v>Tóth Gergely</v>
      </c>
      <c r="J27" s="464" t="str">
        <f>'3BNNET19HU'!AC50</f>
        <v>Pénzügy és Számvitel Intézet</v>
      </c>
    </row>
    <row r="28" spans="1:10" x14ac:dyDescent="0.2">
      <c r="A28" s="473" t="s">
        <v>304</v>
      </c>
      <c r="B28" s="464" t="str">
        <f>'3BNNET19HU'!A51</f>
        <v>3BTTT1UET00017</v>
      </c>
      <c r="C28" s="464" t="str">
        <f t="shared" si="3"/>
        <v>Társadalomtudományi alapozó modul</v>
      </c>
      <c r="D28" s="464" t="str">
        <f>'3BNNET19HU'!B51</f>
        <v>Újkori egyetemes történet</v>
      </c>
      <c r="E28" s="464">
        <f>IF(COUNT('3BNNET19HU'!H51)=1,1,IF(COUNT('3BNNET19HU'!M51)=1,2,IF(COUNT('3BNNET19HU'!Q51)=1,3,IF(COUNT('3BNNET19HU'!W51)=1,4,IF(COUNT('3BNNET19HU'!AB51)=1,5,6)))))</f>
        <v>1</v>
      </c>
      <c r="F28" s="464">
        <f>'3BNNET19HU'!E51+'3BNNET19HU'!I51+'3BNNET19HU'!M51+'3BNNET19HU'!Q51+'3BNNET19HU'!U51+'3BNNET19HU'!Y51</f>
        <v>3</v>
      </c>
      <c r="G28" s="464">
        <f>'3BNNET19HU'!F51+'3BNNET19HU'!J51+'3BNNET19HU'!N51+'3BNNET19HU'!R51+'3BNNET19HU'!V51+'3BNNET19HU'!Z51</f>
        <v>1</v>
      </c>
      <c r="H28" s="464">
        <f>'3BNNET19HU'!H51+'3BNNET19HU'!L51+'3BNNET19HU'!P51+'3BNNET19HU'!T51+'3BNNET19HU'!X51+'3BNNET19HU'!AB51</f>
        <v>5</v>
      </c>
      <c r="I28" s="464" t="str">
        <f>'3BNNET19HU'!AD51</f>
        <v xml:space="preserve">Bertalan Péter </v>
      </c>
      <c r="J28" s="464" t="str">
        <f>'3BNNET19HU'!AC51</f>
        <v>Társadalomtudományi</v>
      </c>
    </row>
    <row r="29" spans="1:10" x14ac:dyDescent="0.2">
      <c r="A29" s="473" t="s">
        <v>304</v>
      </c>
      <c r="B29" s="464" t="str">
        <f>'3BNNET19HU'!A52</f>
        <v>3BNGK1TEG00017</v>
      </c>
      <c r="C29" s="464" t="str">
        <f t="shared" si="3"/>
        <v>Társadalomtudományi alapozó modul</v>
      </c>
      <c r="D29" s="464" t="str">
        <f>'3BNNET19HU'!B52</f>
        <v>Társadalom- és gazdaságtörténet</v>
      </c>
      <c r="E29" s="464">
        <f>IF(COUNT('3BNNET19HU'!H52)=1,1,IF(COUNT('3BNNET19HU'!M52)=1,2,IF(COUNT('3BNNET19HU'!Q52)=1,3,IF(COUNT('3BNNET19HU'!W52)=1,4,IF(COUNT('3BNNET19HU'!AB52)=1,5,6)))))</f>
        <v>6</v>
      </c>
      <c r="F29" s="464">
        <f>'3BNNET19HU'!E52+'3BNNET19HU'!I52+'3BNNET19HU'!M52+'3BNNET19HU'!Q52+'3BNNET19HU'!U52+'3BNNET19HU'!Y52</f>
        <v>3</v>
      </c>
      <c r="G29" s="464">
        <f>'3BNNET19HU'!F52+'3BNNET19HU'!J52+'3BNNET19HU'!N52+'3BNNET19HU'!R52+'3BNNET19HU'!V52+'3BNNET19HU'!Z52</f>
        <v>0</v>
      </c>
      <c r="H29" s="464">
        <f>'3BNNET19HU'!H52+'3BNNET19HU'!L52+'3BNNET19HU'!P52+'3BNNET19HU'!T52+'3BNNET19HU'!X52+'3BNNET19HU'!AB52</f>
        <v>4</v>
      </c>
      <c r="I29" s="464" t="str">
        <f>'3BNNET19HU'!AD52</f>
        <v xml:space="preserve">Szávai Ferenc </v>
      </c>
      <c r="J29" s="464" t="str">
        <f>'3BNNET19HU'!AC52</f>
        <v>Regionális- és Agrárgazdaságtani Intézet</v>
      </c>
    </row>
    <row r="30" spans="1:10" x14ac:dyDescent="0.2">
      <c r="A30" s="473" t="s">
        <v>304</v>
      </c>
      <c r="B30" s="464" t="str">
        <f>'3BNNET19HU'!A53</f>
        <v>3BTTT1APA00017</v>
      </c>
      <c r="C30" s="464" t="str">
        <f t="shared" si="3"/>
        <v>Társadalomtudományi alapozó modul</v>
      </c>
      <c r="D30" s="464" t="str">
        <f>'3BNNET19HU'!B53</f>
        <v>A politikatudomány alapjai</v>
      </c>
      <c r="E30" s="464">
        <f>IF(COUNT('3BNNET19HU'!H53)=1,1,IF(COUNT('3BNNET19HU'!M53)=1,2,IF(COUNT('3BNNET19HU'!Q53)=1,3,IF(COUNT('3BNNET19HU'!W53)=1,4,IF(COUNT('3BNNET19HU'!AB53)=1,5,6)))))</f>
        <v>1</v>
      </c>
      <c r="F30" s="464">
        <f>'3BNNET19HU'!E53+'3BNNET19HU'!I53+'3BNNET19HU'!M53+'3BNNET19HU'!Q53+'3BNNET19HU'!U53+'3BNNET19HU'!Y53</f>
        <v>2</v>
      </c>
      <c r="G30" s="464">
        <f>'3BNNET19HU'!F53+'3BNNET19HU'!J53+'3BNNET19HU'!N53+'3BNNET19HU'!R53+'3BNNET19HU'!V53+'3BNNET19HU'!Z53</f>
        <v>1</v>
      </c>
      <c r="H30" s="464">
        <f>'3BNNET19HU'!H53+'3BNNET19HU'!L53+'3BNNET19HU'!P53+'3BNNET19HU'!T53+'3BNNET19HU'!X53+'3BNNET19HU'!AB53</f>
        <v>4</v>
      </c>
      <c r="I30" s="464" t="str">
        <f>'3BNNET19HU'!AD53</f>
        <v xml:space="preserve">Bertalan Péter </v>
      </c>
      <c r="J30" s="464" t="str">
        <f>'3BNNET19HU'!AC53</f>
        <v>Társadalomtudományi</v>
      </c>
    </row>
    <row r="31" spans="1:10" x14ac:dyDescent="0.2">
      <c r="A31" s="473" t="s">
        <v>304</v>
      </c>
      <c r="B31" s="464" t="str">
        <f>'3BNNET19HU'!A54</f>
        <v>3BSJT1JOI00017</v>
      </c>
      <c r="C31" s="464" t="str">
        <f t="shared" si="3"/>
        <v>Társadalomtudományi alapozó modul</v>
      </c>
      <c r="D31" s="464" t="str">
        <f>'3BNNET19HU'!B54</f>
        <v>Jogi ismeretek</v>
      </c>
      <c r="E31" s="464">
        <f>IF(COUNT('3BNNET19HU'!H54)=1,1,IF(COUNT('3BNNET19HU'!M54)=1,2,IF(COUNT('3BNNET19HU'!Q54)=1,3,IF(COUNT('3BNNET19HU'!W54)=1,4,IF(COUNT('3BNNET19HU'!AB54)=1,5,6)))))</f>
        <v>6</v>
      </c>
      <c r="F31" s="464">
        <f>'3BNNET19HU'!E54+'3BNNET19HU'!I54+'3BNNET19HU'!M54+'3BNNET19HU'!Q54+'3BNNET19HU'!U54+'3BNNET19HU'!Y54</f>
        <v>3</v>
      </c>
      <c r="G31" s="464">
        <f>'3BNNET19HU'!F54+'3BNNET19HU'!J54+'3BNNET19HU'!N54+'3BNNET19HU'!R54+'3BNNET19HU'!V54+'3BNNET19HU'!Z54</f>
        <v>0</v>
      </c>
      <c r="H31" s="464">
        <f>'3BNNET19HU'!H54+'3BNNET19HU'!L54+'3BNNET19HU'!P54+'3BNNET19HU'!T54+'3BNNET19HU'!X54+'3BNNET19HU'!AB54</f>
        <v>4</v>
      </c>
      <c r="I31" s="464" t="str">
        <f>'3BNNET19HU'!AD54</f>
        <v>Moizs Attila</v>
      </c>
      <c r="J31" s="464" t="str">
        <f>'3BNNET19HU'!AC54</f>
        <v>Pénzügy és Számvitel Intézet</v>
      </c>
    </row>
    <row r="32" spans="1:10" x14ac:dyDescent="0.2">
      <c r="A32" s="473" t="s">
        <v>304</v>
      </c>
      <c r="B32" s="464" t="str">
        <f>'3BNNET19HU'!A55</f>
        <v>Modul összesen</v>
      </c>
      <c r="C32" s="464" t="str">
        <f>'3BNNET19HU'!A55</f>
        <v>Modul összesen</v>
      </c>
      <c r="D32" s="464">
        <f>'3BNNET19HU'!B55</f>
        <v>0</v>
      </c>
      <c r="E32" s="464">
        <f>IF(COUNT('3BNNET19HU'!H55)=1,1,IF(COUNT('3BNNET19HU'!M55)=1,2,IF(COUNT('3BNNET19HU'!Q55)=1,3,IF(COUNT('3BNNET19HU'!W55)=1,4,IF(COUNT('3BNNET19HU'!AB55)=1,5,6)))))</f>
        <v>1</v>
      </c>
      <c r="F32" s="464">
        <f>'3BNNET19HU'!E55+'3BNNET19HU'!I55+'3BNNET19HU'!M55+'3BNNET19HU'!Q55+'3BNNET19HU'!U55+'3BNNET19HU'!Y55</f>
        <v>23</v>
      </c>
      <c r="G32" s="464">
        <f>'3BNNET19HU'!F55+'3BNNET19HU'!J55+'3BNNET19HU'!N55+'3BNNET19HU'!R55+'3BNNET19HU'!V55+'3BNNET19HU'!Z55</f>
        <v>5</v>
      </c>
      <c r="H32" s="464">
        <f>'3BNNET19HU'!H55+'3BNNET19HU'!L55+'3BNNET19HU'!P55+'3BNNET19HU'!T55+'3BNNET19HU'!X55+'3BNNET19HU'!AB55</f>
        <v>37</v>
      </c>
      <c r="I32" s="464">
        <f>'3BNNET19HU'!AD55</f>
        <v>0</v>
      </c>
      <c r="J32" s="464">
        <f>'3BNNET19HU'!AC55</f>
        <v>0</v>
      </c>
    </row>
    <row r="33" spans="1:10" x14ac:dyDescent="0.2">
      <c r="A33" s="473" t="s">
        <v>304</v>
      </c>
      <c r="B33" s="464" t="str">
        <f>'3BNNET19HU'!A56</f>
        <v>Szakmai törzsképzés</v>
      </c>
      <c r="C33" s="464" t="str">
        <f>'3BNNET19HU'!A56</f>
        <v>Szakmai törzsképzés</v>
      </c>
      <c r="D33" s="464">
        <f>'3BNNET19HU'!B56</f>
        <v>0</v>
      </c>
      <c r="E33" s="464">
        <f>IF(COUNT('3BNNET19HU'!H56)=1,1,IF(COUNT('3BNNET19HU'!M56)=1,2,IF(COUNT('3BNNET19HU'!Q56)=1,3,IF(COUNT('3BNNET19HU'!W56)=1,4,IF(COUNT('3BNNET19HU'!AB56)=1,5,6)))))</f>
        <v>6</v>
      </c>
      <c r="F33" s="464">
        <f>'3BNNET19HU'!E56+'3BNNET19HU'!I56+'3BNNET19HU'!M56+'3BNNET19HU'!Q56+'3BNNET19HU'!U56+'3BNNET19HU'!Y56</f>
        <v>0</v>
      </c>
      <c r="G33" s="464">
        <f>'3BNNET19HU'!F56+'3BNNET19HU'!J56+'3BNNET19HU'!N56+'3BNNET19HU'!R56+'3BNNET19HU'!V56+'3BNNET19HU'!Z56</f>
        <v>0</v>
      </c>
      <c r="H33" s="464">
        <f>'3BNNET19HU'!H56+'3BNNET19HU'!L56+'3BNNET19HU'!P56+'3BNNET19HU'!T56+'3BNNET19HU'!X56+'3BNNET19HU'!AB56</f>
        <v>0</v>
      </c>
      <c r="I33" s="464">
        <f>'3BNNET19HU'!AD56</f>
        <v>0</v>
      </c>
      <c r="J33" s="464">
        <f>'3BNNET19HU'!AC56</f>
        <v>0</v>
      </c>
    </row>
    <row r="34" spans="1:10" x14ac:dyDescent="0.2">
      <c r="A34" s="473" t="s">
        <v>304</v>
      </c>
      <c r="B34" s="464" t="str">
        <f>'3BNNET19HU'!A57</f>
        <v>Nemzetközi kapcsolatok története</v>
      </c>
      <c r="C34" s="464" t="str">
        <f>'3BNNET19HU'!A57</f>
        <v>Nemzetközi kapcsolatok története</v>
      </c>
      <c r="D34" s="464">
        <f>'3BNNET19HU'!B57</f>
        <v>0</v>
      </c>
      <c r="E34" s="464">
        <f>IF(COUNT('3BNNET19HU'!H57)=1,1,IF(COUNT('3BNNET19HU'!M57)=1,2,IF(COUNT('3BNNET19HU'!Q57)=1,3,IF(COUNT('3BNNET19HU'!W57)=1,4,IF(COUNT('3BNNET19HU'!AB57)=1,5,6)))))</f>
        <v>6</v>
      </c>
      <c r="F34" s="464">
        <f>'3BNNET19HU'!E57+'3BNNET19HU'!I57+'3BNNET19HU'!M57+'3BNNET19HU'!Q57+'3BNNET19HU'!U57+'3BNNET19HU'!Y57</f>
        <v>0</v>
      </c>
      <c r="G34" s="464">
        <f>'3BNNET19HU'!F57+'3BNNET19HU'!J57+'3BNNET19HU'!N57+'3BNNET19HU'!R57+'3BNNET19HU'!V57+'3BNNET19HU'!Z57</f>
        <v>0</v>
      </c>
      <c r="H34" s="464">
        <f>'3BNNET19HU'!H57+'3BNNET19HU'!L57+'3BNNET19HU'!P57+'3BNNET19HU'!T57+'3BNNET19HU'!X57+'3BNNET19HU'!AB57</f>
        <v>0</v>
      </c>
      <c r="I34" s="464">
        <f>'3BNNET19HU'!AD57</f>
        <v>0</v>
      </c>
      <c r="J34" s="464">
        <f>'3BNNET19HU'!AC57</f>
        <v>0</v>
      </c>
    </row>
    <row r="35" spans="1:10" x14ac:dyDescent="0.2">
      <c r="A35" s="473" t="s">
        <v>304</v>
      </c>
      <c r="B35" s="464" t="str">
        <f>'3BNNET19HU'!A58</f>
        <v>3BNGK1NKT00017</v>
      </c>
      <c r="C35" s="464" t="str">
        <f t="shared" ref="C35:C36" si="4">C34</f>
        <v>Nemzetközi kapcsolatok története</v>
      </c>
      <c r="D35" s="464" t="str">
        <f>'3BNNET19HU'!B58</f>
        <v>Nemzetközi kapcsolatok története napjainkig</v>
      </c>
      <c r="E35" s="464">
        <f>IF(COUNT('3BNNET19HU'!H58)=1,1,IF(COUNT('3BNNET19HU'!M58)=1,2,IF(COUNT('3BNNET19HU'!Q58)=1,3,IF(COUNT('3BNNET19HU'!W58)=1,4,IF(COUNT('3BNNET19HU'!AB58)=1,5,6)))))</f>
        <v>6</v>
      </c>
      <c r="F35" s="464">
        <f>'3BNNET19HU'!E58+'3BNNET19HU'!I58+'3BNNET19HU'!M58+'3BNNET19HU'!Q58+'3BNNET19HU'!U58+'3BNNET19HU'!Y58</f>
        <v>4</v>
      </c>
      <c r="G35" s="464">
        <f>'3BNNET19HU'!F58+'3BNNET19HU'!J58+'3BNNET19HU'!N58+'3BNNET19HU'!R58+'3BNNET19HU'!V58+'3BNNET19HU'!Z58</f>
        <v>0</v>
      </c>
      <c r="H35" s="464">
        <f>'3BNNET19HU'!H58+'3BNNET19HU'!L58+'3BNNET19HU'!P58+'3BNNET19HU'!T58+'3BNNET19HU'!X58+'3BNNET19HU'!AB58</f>
        <v>5</v>
      </c>
      <c r="I35" s="464" t="str">
        <f>'3BNNET19HU'!AD58</f>
        <v xml:space="preserve">Szávai Ferenc </v>
      </c>
      <c r="J35" s="464" t="str">
        <f>'3BNNET19HU'!AC58</f>
        <v>Regionális- és Agrárgazdaságtani Intézet</v>
      </c>
    </row>
    <row r="36" spans="1:10" x14ac:dyDescent="0.2">
      <c r="A36" s="473" t="s">
        <v>304</v>
      </c>
      <c r="B36" s="464" t="str">
        <f>'3BNNET19HU'!A59</f>
        <v>3BNGK1NSI00017</v>
      </c>
      <c r="C36" s="464" t="str">
        <f t="shared" si="4"/>
        <v>Nemzetközi kapcsolatok története</v>
      </c>
      <c r="D36" s="464" t="str">
        <f>'3BNNET19HU'!B59</f>
        <v>Nemzetközi szervezetek és intézmények 1945-től</v>
      </c>
      <c r="E36" s="464">
        <f>IF(COUNT('3BNNET19HU'!H59)=1,1,IF(COUNT('3BNNET19HU'!M59)=1,2,IF(COUNT('3BNNET19HU'!Q59)=1,3,IF(COUNT('3BNNET19HU'!W59)=1,4,IF(COUNT('3BNNET19HU'!AB59)=1,5,6)))))</f>
        <v>3</v>
      </c>
      <c r="F36" s="464">
        <f>'3BNNET19HU'!E59+'3BNNET19HU'!I59+'3BNNET19HU'!M59+'3BNNET19HU'!Q59+'3BNNET19HU'!U59+'3BNNET19HU'!Y59</f>
        <v>3</v>
      </c>
      <c r="G36" s="464">
        <f>'3BNNET19HU'!F59+'3BNNET19HU'!J59+'3BNNET19HU'!N59+'3BNNET19HU'!R59+'3BNNET19HU'!V59+'3BNNET19HU'!Z59</f>
        <v>0</v>
      </c>
      <c r="H36" s="464">
        <f>'3BNNET19HU'!H59+'3BNNET19HU'!L59+'3BNNET19HU'!P59+'3BNNET19HU'!T59+'3BNNET19HU'!X59+'3BNNET19HU'!AB59</f>
        <v>4</v>
      </c>
      <c r="I36" s="464" t="str">
        <f>'3BNNET19HU'!AD59</f>
        <v>Koponicsné  Györke Diána</v>
      </c>
      <c r="J36" s="464" t="str">
        <f>'3BNNET19HU'!AC59</f>
        <v>Regionális- és Agrárgazdaságtani Intézet</v>
      </c>
    </row>
    <row r="37" spans="1:10" x14ac:dyDescent="0.2">
      <c r="A37" s="473" t="s">
        <v>304</v>
      </c>
      <c r="B37" s="464" t="str">
        <f>'3BNNET19HU'!A60</f>
        <v>Összesen</v>
      </c>
      <c r="C37" s="464" t="str">
        <f>'3BNNET19HU'!A60</f>
        <v>Összesen</v>
      </c>
      <c r="D37" s="464">
        <f>'3BNNET19HU'!B60</f>
        <v>0</v>
      </c>
      <c r="E37" s="464">
        <f>IF(COUNT('3BNNET19HU'!H60)=1,1,IF(COUNT('3BNNET19HU'!M60)=1,2,IF(COUNT('3BNNET19HU'!Q60)=1,3,IF(COUNT('3BNNET19HU'!W60)=1,4,IF(COUNT('3BNNET19HU'!AB60)=1,5,6)))))</f>
        <v>1</v>
      </c>
      <c r="F37" s="464">
        <f>'3BNNET19HU'!E60+'3BNNET19HU'!I60+'3BNNET19HU'!M60+'3BNNET19HU'!Q60+'3BNNET19HU'!U60+'3BNNET19HU'!Y60</f>
        <v>7</v>
      </c>
      <c r="G37" s="464">
        <f>'3BNNET19HU'!F60+'3BNNET19HU'!J60+'3BNNET19HU'!N60+'3BNNET19HU'!R60+'3BNNET19HU'!V60+'3BNNET19HU'!Z60</f>
        <v>0</v>
      </c>
      <c r="H37" s="464">
        <f>'3BNNET19HU'!H60+'3BNNET19HU'!L60+'3BNNET19HU'!P60+'3BNNET19HU'!T60+'3BNNET19HU'!X60+'3BNNET19HU'!AB60</f>
        <v>9</v>
      </c>
      <c r="I37" s="464">
        <f>'3BNNET19HU'!AD60</f>
        <v>0</v>
      </c>
      <c r="J37" s="464">
        <f>'3BNNET19HU'!AC60</f>
        <v>0</v>
      </c>
    </row>
    <row r="38" spans="1:10" x14ac:dyDescent="0.2">
      <c r="A38" s="473" t="s">
        <v>304</v>
      </c>
      <c r="B38" s="464" t="str">
        <f>'3BNNET19HU'!A61</f>
        <v>Nemzetközi politika elmélete és gyakorlata</v>
      </c>
      <c r="C38" s="464" t="str">
        <f>'3BNNET19HU'!A61</f>
        <v>Nemzetközi politika elmélete és gyakorlata</v>
      </c>
      <c r="D38" s="464">
        <f>'3BNNET19HU'!B61</f>
        <v>0</v>
      </c>
      <c r="E38" s="464">
        <f>IF(COUNT('3BNNET19HU'!H61)=1,1,IF(COUNT('3BNNET19HU'!M61)=1,2,IF(COUNT('3BNNET19HU'!Q61)=1,3,IF(COUNT('3BNNET19HU'!W61)=1,4,IF(COUNT('3BNNET19HU'!AB61)=1,5,6)))))</f>
        <v>6</v>
      </c>
      <c r="F38" s="464">
        <f>'3BNNET19HU'!E61+'3BNNET19HU'!I61+'3BNNET19HU'!M61+'3BNNET19HU'!Q61+'3BNNET19HU'!U61+'3BNNET19HU'!Y61</f>
        <v>0</v>
      </c>
      <c r="G38" s="464">
        <f>'3BNNET19HU'!F61+'3BNNET19HU'!J61+'3BNNET19HU'!N61+'3BNNET19HU'!R61+'3BNNET19HU'!V61+'3BNNET19HU'!Z61</f>
        <v>0</v>
      </c>
      <c r="H38" s="464">
        <f>'3BNNET19HU'!H61+'3BNNET19HU'!L61+'3BNNET19HU'!P61+'3BNNET19HU'!T61+'3BNNET19HU'!X61+'3BNNET19HU'!AB61</f>
        <v>0</v>
      </c>
      <c r="I38" s="464">
        <f>'3BNNET19HU'!AD61</f>
        <v>0</v>
      </c>
      <c r="J38" s="464">
        <f>'3BNNET19HU'!AC61</f>
        <v>0</v>
      </c>
    </row>
    <row r="39" spans="1:10" x14ac:dyDescent="0.2">
      <c r="A39" s="473" t="s">
        <v>304</v>
      </c>
      <c r="B39" s="464" t="str">
        <f>'3BNNET19HU'!A62</f>
        <v>3BNGK1NTE00017</v>
      </c>
      <c r="C39" s="464" t="str">
        <f t="shared" ref="C39:C40" si="5">C38</f>
        <v>Nemzetközi politika elmélete és gyakorlata</v>
      </c>
      <c r="D39" s="464" t="str">
        <f>'3BNNET19HU'!B62</f>
        <v>Nemzetközi tanulmányok elmélete és módszertana</v>
      </c>
      <c r="E39" s="464">
        <f>IF(COUNT('3BNNET19HU'!H62)=1,1,IF(COUNT('3BNNET19HU'!M62)=1,2,IF(COUNT('3BNNET19HU'!Q62)=1,3,IF(COUNT('3BNNET19HU'!W62)=1,4,IF(COUNT('3BNNET19HU'!AB62)=1,5,6)))))</f>
        <v>6</v>
      </c>
      <c r="F39" s="464">
        <f>'3BNNET19HU'!E62+'3BNNET19HU'!I62+'3BNNET19HU'!M62+'3BNNET19HU'!Q62+'3BNNET19HU'!U62+'3BNNET19HU'!Y62</f>
        <v>2</v>
      </c>
      <c r="G39" s="464">
        <f>'3BNNET19HU'!F62+'3BNNET19HU'!J62+'3BNNET19HU'!N62+'3BNNET19HU'!R62+'3BNNET19HU'!V62+'3BNNET19HU'!Z62</f>
        <v>1</v>
      </c>
      <c r="H39" s="464">
        <f>'3BNNET19HU'!H62+'3BNNET19HU'!L62+'3BNNET19HU'!P62+'3BNNET19HU'!T62+'3BNNET19HU'!X62+'3BNNET19HU'!AB62</f>
        <v>4</v>
      </c>
      <c r="I39" s="464" t="str">
        <f>'3BNNET19HU'!AD62</f>
        <v xml:space="preserve">Szávai Ferenc </v>
      </c>
      <c r="J39" s="464" t="str">
        <f>'3BNNET19HU'!AC62</f>
        <v>Regionális- és Agrárgazdaságtani Intézet</v>
      </c>
    </row>
    <row r="40" spans="1:10" x14ac:dyDescent="0.2">
      <c r="A40" s="473" t="s">
        <v>304</v>
      </c>
      <c r="B40" s="464" t="str">
        <f>'3BNNET19HU'!A63</f>
        <v>3BNGK1KEB00017</v>
      </c>
      <c r="C40" s="464" t="str">
        <f t="shared" si="5"/>
        <v>Nemzetközi politika elmélete és gyakorlata</v>
      </c>
      <c r="D40" s="464" t="str">
        <f>'3BNNET19HU'!B63</f>
        <v>Kül- és biztonságpolitika</v>
      </c>
      <c r="E40" s="464">
        <f>IF(COUNT('3BNNET19HU'!H63)=1,1,IF(COUNT('3BNNET19HU'!M63)=1,2,IF(COUNT('3BNNET19HU'!Q63)=1,3,IF(COUNT('3BNNET19HU'!W63)=1,4,IF(COUNT('3BNNET19HU'!AB63)=1,5,6)))))</f>
        <v>3</v>
      </c>
      <c r="F40" s="464">
        <f>'3BNNET19HU'!E63+'3BNNET19HU'!I63+'3BNNET19HU'!M63+'3BNNET19HU'!Q63+'3BNNET19HU'!U63+'3BNNET19HU'!Y63</f>
        <v>3</v>
      </c>
      <c r="G40" s="464">
        <f>'3BNNET19HU'!F63+'3BNNET19HU'!J63+'3BNNET19HU'!N63+'3BNNET19HU'!R63+'3BNNET19HU'!V63+'3BNNET19HU'!Z63</f>
        <v>0</v>
      </c>
      <c r="H40" s="464">
        <f>'3BNNET19HU'!H63+'3BNNET19HU'!L63+'3BNNET19HU'!P63+'3BNNET19HU'!T63+'3BNNET19HU'!X63+'3BNNET19HU'!AB63</f>
        <v>4</v>
      </c>
      <c r="I40" s="464" t="str">
        <f>'3BNNET19HU'!AD63</f>
        <v xml:space="preserve">Szávai Ferenc </v>
      </c>
      <c r="J40" s="464" t="str">
        <f>'3BNNET19HU'!AC63</f>
        <v>Regionális- és Agrárgazdaságtani Intézet</v>
      </c>
    </row>
    <row r="41" spans="1:10" x14ac:dyDescent="0.2">
      <c r="A41" s="473" t="s">
        <v>304</v>
      </c>
      <c r="B41" s="464" t="str">
        <f>'3BNNET19HU'!A64</f>
        <v>Összesen</v>
      </c>
      <c r="C41" s="464" t="str">
        <f>'3BNNET19HU'!A64</f>
        <v>Összesen</v>
      </c>
      <c r="D41" s="464">
        <f>'3BNNET19HU'!B64</f>
        <v>0</v>
      </c>
      <c r="E41" s="464">
        <f>IF(COUNT('3BNNET19HU'!H64)=1,1,IF(COUNT('3BNNET19HU'!M64)=1,2,IF(COUNT('3BNNET19HU'!Q64)=1,3,IF(COUNT('3BNNET19HU'!W64)=1,4,IF(COUNT('3BNNET19HU'!AB64)=1,5,6)))))</f>
        <v>1</v>
      </c>
      <c r="F41" s="464">
        <f>'3BNNET19HU'!E64+'3BNNET19HU'!I64+'3BNNET19HU'!M64+'3BNNET19HU'!Q64+'3BNNET19HU'!U64+'3BNNET19HU'!Y64</f>
        <v>5</v>
      </c>
      <c r="G41" s="464">
        <f>'3BNNET19HU'!F64+'3BNNET19HU'!J64+'3BNNET19HU'!N64+'3BNNET19HU'!R64+'3BNNET19HU'!V64+'3BNNET19HU'!Z64</f>
        <v>1</v>
      </c>
      <c r="H41" s="464">
        <f>'3BNNET19HU'!H64+'3BNNET19HU'!L64+'3BNNET19HU'!P64+'3BNNET19HU'!T64+'3BNNET19HU'!X64+'3BNNET19HU'!AB64</f>
        <v>8</v>
      </c>
      <c r="I41" s="464">
        <f>'3BNNET19HU'!AD64</f>
        <v>0</v>
      </c>
      <c r="J41" s="464">
        <f>'3BNNET19HU'!AC64</f>
        <v>0</v>
      </c>
    </row>
    <row r="42" spans="1:10" x14ac:dyDescent="0.2">
      <c r="A42" s="473" t="s">
        <v>304</v>
      </c>
      <c r="B42" s="464" t="str">
        <f>'3BNNET19HU'!A65</f>
        <v>Nemzetközi jog</v>
      </c>
      <c r="C42" s="464" t="str">
        <f>'3BNNET19HU'!A65</f>
        <v>Nemzetközi jog</v>
      </c>
      <c r="D42" s="464">
        <f>'3BNNET19HU'!B65</f>
        <v>0</v>
      </c>
      <c r="E42" s="464">
        <f>IF(COUNT('3BNNET19HU'!H65)=1,1,IF(COUNT('3BNNET19HU'!M65)=1,2,IF(COUNT('3BNNET19HU'!Q65)=1,3,IF(COUNT('3BNNET19HU'!W65)=1,4,IF(COUNT('3BNNET19HU'!AB65)=1,5,6)))))</f>
        <v>6</v>
      </c>
      <c r="F42" s="464">
        <f>'3BNNET19HU'!E65+'3BNNET19HU'!I65+'3BNNET19HU'!M65+'3BNNET19HU'!Q65+'3BNNET19HU'!U65+'3BNNET19HU'!Y65</f>
        <v>0</v>
      </c>
      <c r="G42" s="464">
        <f>'3BNNET19HU'!F65+'3BNNET19HU'!J65+'3BNNET19HU'!N65+'3BNNET19HU'!R65+'3BNNET19HU'!V65+'3BNNET19HU'!Z65</f>
        <v>0</v>
      </c>
      <c r="H42" s="464">
        <f>'3BNNET19HU'!H65+'3BNNET19HU'!L65+'3BNNET19HU'!P65+'3BNNET19HU'!T65+'3BNNET19HU'!X65+'3BNNET19HU'!AB65</f>
        <v>0</v>
      </c>
      <c r="I42" s="464">
        <f>'3BNNET19HU'!AD65</f>
        <v>0</v>
      </c>
      <c r="J42" s="464">
        <f>'3BNNET19HU'!AC65</f>
        <v>0</v>
      </c>
    </row>
    <row r="43" spans="1:10" x14ac:dyDescent="0.2">
      <c r="A43" s="473" t="s">
        <v>304</v>
      </c>
      <c r="B43" s="464" t="str">
        <f>'3BNNET19HU'!A66</f>
        <v>3BSJT1NEJ00018</v>
      </c>
      <c r="C43" s="464" t="str">
        <f>C42</f>
        <v>Nemzetközi jog</v>
      </c>
      <c r="D43" s="464" t="str">
        <f>'3BNNET19HU'!B66</f>
        <v>Nemzetközi jog</v>
      </c>
      <c r="E43" s="464">
        <f>IF(COUNT('3BNNET19HU'!H66)=1,1,IF(COUNT('3BNNET19HU'!M66)=1,2,IF(COUNT('3BNNET19HU'!Q66)=1,3,IF(COUNT('3BNNET19HU'!W66)=1,4,IF(COUNT('3BNNET19HU'!AB66)=1,5,6)))))</f>
        <v>2</v>
      </c>
      <c r="F43" s="464">
        <f>'3BNNET19HU'!E66+'3BNNET19HU'!I66+'3BNNET19HU'!M66+'3BNNET19HU'!Q66+'3BNNET19HU'!U66+'3BNNET19HU'!Y66</f>
        <v>4</v>
      </c>
      <c r="G43" s="464">
        <f>'3BNNET19HU'!F66+'3BNNET19HU'!J66+'3BNNET19HU'!N66+'3BNNET19HU'!R66+'3BNNET19HU'!V66+'3BNNET19HU'!Z66</f>
        <v>0</v>
      </c>
      <c r="H43" s="464">
        <f>'3BNNET19HU'!H66+'3BNNET19HU'!L66+'3BNNET19HU'!P66+'3BNNET19HU'!T66+'3BNNET19HU'!X66+'3BNNET19HU'!AB66</f>
        <v>4</v>
      </c>
      <c r="I43" s="464" t="str">
        <f>'3BNNET19HU'!AD66</f>
        <v>Moizs Attila</v>
      </c>
      <c r="J43" s="464" t="str">
        <f>'3BNNET19HU'!AC66</f>
        <v>Pénzügy és Számvitel Intézet</v>
      </c>
    </row>
    <row r="44" spans="1:10" x14ac:dyDescent="0.2">
      <c r="A44" s="473" t="s">
        <v>304</v>
      </c>
      <c r="B44" s="464" t="str">
        <f>'3BNNET19HU'!A67</f>
        <v>Összesen</v>
      </c>
      <c r="C44" s="464" t="str">
        <f>'3BNNET19HU'!A67</f>
        <v>Összesen</v>
      </c>
      <c r="D44" s="464">
        <f>'3BNNET19HU'!B67</f>
        <v>0</v>
      </c>
      <c r="E44" s="464">
        <f>IF(COUNT('3BNNET19HU'!H67)=1,1,IF(COUNT('3BNNET19HU'!M67)=1,2,IF(COUNT('3BNNET19HU'!Q67)=1,3,IF(COUNT('3BNNET19HU'!W67)=1,4,IF(COUNT('3BNNET19HU'!AB67)=1,5,6)))))</f>
        <v>1</v>
      </c>
      <c r="F44" s="464">
        <f>'3BNNET19HU'!E67+'3BNNET19HU'!I67+'3BNNET19HU'!M67+'3BNNET19HU'!Q67+'3BNNET19HU'!U67+'3BNNET19HU'!Y67</f>
        <v>4</v>
      </c>
      <c r="G44" s="464">
        <f>'3BNNET19HU'!F67+'3BNNET19HU'!J67+'3BNNET19HU'!N67+'3BNNET19HU'!R67+'3BNNET19HU'!V67+'3BNNET19HU'!Z67</f>
        <v>0</v>
      </c>
      <c r="H44" s="464">
        <f>'3BNNET19HU'!H67+'3BNNET19HU'!L67+'3BNNET19HU'!P67+'3BNNET19HU'!T67+'3BNNET19HU'!X67+'3BNNET19HU'!AB67</f>
        <v>4</v>
      </c>
      <c r="I44" s="464">
        <f>'3BNNET19HU'!AD67</f>
        <v>0</v>
      </c>
      <c r="J44" s="464">
        <f>'3BNNET19HU'!AC67</f>
        <v>0</v>
      </c>
    </row>
    <row r="45" spans="1:10" x14ac:dyDescent="0.2">
      <c r="A45" s="473" t="s">
        <v>304</v>
      </c>
      <c r="B45" s="464" t="str">
        <f>'3BNNET19HU'!A68</f>
        <v>Nemzetközi gazdaságtan</v>
      </c>
      <c r="C45" s="464" t="str">
        <f>'3BNNET19HU'!A68</f>
        <v>Nemzetközi gazdaságtan</v>
      </c>
      <c r="D45" s="464">
        <f>'3BNNET19HU'!B68</f>
        <v>0</v>
      </c>
      <c r="E45" s="464">
        <f>IF(COUNT('3BNNET19HU'!H68)=1,1,IF(COUNT('3BNNET19HU'!M68)=1,2,IF(COUNT('3BNNET19HU'!Q68)=1,3,IF(COUNT('3BNNET19HU'!W68)=1,4,IF(COUNT('3BNNET19HU'!AB68)=1,5,6)))))</f>
        <v>6</v>
      </c>
      <c r="F45" s="464">
        <f>'3BNNET19HU'!E68+'3BNNET19HU'!I68+'3BNNET19HU'!M68+'3BNNET19HU'!Q68+'3BNNET19HU'!U68+'3BNNET19HU'!Y68</f>
        <v>0</v>
      </c>
      <c r="G45" s="464">
        <f>'3BNNET19HU'!F68+'3BNNET19HU'!J68+'3BNNET19HU'!N68+'3BNNET19HU'!R68+'3BNNET19HU'!V68+'3BNNET19HU'!Z68</f>
        <v>0</v>
      </c>
      <c r="H45" s="464">
        <f>'3BNNET19HU'!H68+'3BNNET19HU'!L68+'3BNNET19HU'!P68+'3BNNET19HU'!T68+'3BNNET19HU'!X68+'3BNNET19HU'!AB68</f>
        <v>0</v>
      </c>
      <c r="I45" s="464">
        <f>'3BNNET19HU'!AD68</f>
        <v>0</v>
      </c>
      <c r="J45" s="464">
        <f>'3BNNET19HU'!AC68</f>
        <v>0</v>
      </c>
    </row>
    <row r="46" spans="1:10" x14ac:dyDescent="0.2">
      <c r="A46" s="473" t="s">
        <v>304</v>
      </c>
      <c r="B46" s="464" t="str">
        <f>'3BNNET19HU'!A69</f>
        <v>3BSJT1NEG00017</v>
      </c>
      <c r="C46" s="464" t="str">
        <f t="shared" ref="C46:C47" si="6">C45</f>
        <v>Nemzetközi gazdaságtan</v>
      </c>
      <c r="D46" s="464" t="str">
        <f>'3BNNET19HU'!B69</f>
        <v>Nemzetközi gazdaságtan</v>
      </c>
      <c r="E46" s="464">
        <f>IF(COUNT('3BNNET19HU'!H69)=1,1,IF(COUNT('3BNNET19HU'!M69)=1,2,IF(COUNT('3BNNET19HU'!Q69)=1,3,IF(COUNT('3BNNET19HU'!W69)=1,4,IF(COUNT('3BNNET19HU'!AB69)=1,5,6)))))</f>
        <v>2</v>
      </c>
      <c r="F46" s="464">
        <f>'3BNNET19HU'!E69+'3BNNET19HU'!I69+'3BNNET19HU'!M69+'3BNNET19HU'!Q69+'3BNNET19HU'!U69+'3BNNET19HU'!Y69</f>
        <v>4</v>
      </c>
      <c r="G46" s="464">
        <f>'3BNNET19HU'!F69+'3BNNET19HU'!J69+'3BNNET19HU'!N69+'3BNNET19HU'!R69+'3BNNET19HU'!V69+'3BNNET19HU'!Z69</f>
        <v>0</v>
      </c>
      <c r="H46" s="464">
        <f>'3BNNET19HU'!H69+'3BNNET19HU'!L69+'3BNNET19HU'!P69+'3BNNET19HU'!T69+'3BNNET19HU'!X69+'3BNNET19HU'!AB69</f>
        <v>5</v>
      </c>
      <c r="I46" s="464" t="str">
        <f>'3BNNET19HU'!AD69</f>
        <v xml:space="preserve">Gál Zoltán </v>
      </c>
      <c r="J46" s="464" t="str">
        <f>'3BNNET19HU'!AC69</f>
        <v>Regionális- és Agrárgazdaságtani Intézet</v>
      </c>
    </row>
    <row r="47" spans="1:10" x14ac:dyDescent="0.2">
      <c r="A47" s="473" t="s">
        <v>304</v>
      </c>
      <c r="B47" s="464" t="str">
        <f>'3BNNET19HU'!A70</f>
        <v>3BRTT1KOF00017</v>
      </c>
      <c r="C47" s="464" t="str">
        <f t="shared" si="6"/>
        <v>Nemzetközi gazdaságtan</v>
      </c>
      <c r="D47" s="464" t="str">
        <f>'3BNNET19HU'!B70</f>
        <v>Környezetgazdaságtan és fenntarthatóság</v>
      </c>
      <c r="E47" s="464">
        <f>IF(COUNT('3BNNET19HU'!H70)=1,1,IF(COUNT('3BNNET19HU'!M70)=1,2,IF(COUNT('3BNNET19HU'!Q70)=1,3,IF(COUNT('3BNNET19HU'!W70)=1,4,IF(COUNT('3BNNET19HU'!AB70)=1,5,6)))))</f>
        <v>5</v>
      </c>
      <c r="F47" s="464">
        <f>'3BNNET19HU'!E70+'3BNNET19HU'!I70+'3BNNET19HU'!M70+'3BNNET19HU'!Q70+'3BNNET19HU'!U70+'3BNNET19HU'!Y70</f>
        <v>2</v>
      </c>
      <c r="G47" s="464">
        <f>'3BNNET19HU'!F70+'3BNNET19HU'!J70+'3BNNET19HU'!N70+'3BNNET19HU'!R70+'3BNNET19HU'!V70+'3BNNET19HU'!Z70</f>
        <v>1</v>
      </c>
      <c r="H47" s="464">
        <f>'3BNNET19HU'!H70+'3BNNET19HU'!L70+'3BNNET19HU'!P70+'3BNNET19HU'!T70+'3BNNET19HU'!X70+'3BNNET19HU'!AB70</f>
        <v>4</v>
      </c>
      <c r="I47" s="464" t="str">
        <f>'3BNNET19HU'!AD70</f>
        <v>Tóth Gergely</v>
      </c>
      <c r="J47" s="464" t="str">
        <f>'3BNNET19HU'!AC70</f>
        <v>Regionális- és Agrárgazdaságtani Intézet</v>
      </c>
    </row>
    <row r="48" spans="1:10" x14ac:dyDescent="0.2">
      <c r="A48" s="473" t="s">
        <v>304</v>
      </c>
      <c r="B48" s="464" t="str">
        <f>'3BNNET19HU'!A71</f>
        <v>Összesen</v>
      </c>
      <c r="C48" s="464" t="str">
        <f>'3BNNET19HU'!A71</f>
        <v>Összesen</v>
      </c>
      <c r="D48" s="464">
        <f>'3BNNET19HU'!B71</f>
        <v>0</v>
      </c>
      <c r="E48" s="464">
        <f>IF(COUNT('3BNNET19HU'!H71)=1,1,IF(COUNT('3BNNET19HU'!M71)=1,2,IF(COUNT('3BNNET19HU'!Q71)=1,3,IF(COUNT('3BNNET19HU'!W71)=1,4,IF(COUNT('3BNNET19HU'!AB71)=1,5,6)))))</f>
        <v>1</v>
      </c>
      <c r="F48" s="464">
        <f>'3BNNET19HU'!E71+'3BNNET19HU'!I71+'3BNNET19HU'!M71+'3BNNET19HU'!Q71+'3BNNET19HU'!U71+'3BNNET19HU'!Y71</f>
        <v>6</v>
      </c>
      <c r="G48" s="464">
        <f>'3BNNET19HU'!F71+'3BNNET19HU'!J71+'3BNNET19HU'!N71+'3BNNET19HU'!R71+'3BNNET19HU'!V71+'3BNNET19HU'!Z71</f>
        <v>1</v>
      </c>
      <c r="H48" s="464">
        <f>'3BNNET19HU'!H71+'3BNNET19HU'!L71+'3BNNET19HU'!P71+'3BNNET19HU'!T71+'3BNNET19HU'!X71+'3BNNET19HU'!AB71</f>
        <v>9</v>
      </c>
      <c r="I48" s="464">
        <f>'3BNNET19HU'!AD71</f>
        <v>0</v>
      </c>
      <c r="J48" s="464">
        <f>'3BNNET19HU'!AC71</f>
        <v>0</v>
      </c>
    </row>
    <row r="49" spans="1:10" x14ac:dyDescent="0.2">
      <c r="A49" s="473" t="s">
        <v>304</v>
      </c>
      <c r="B49" s="464" t="str">
        <f>'3BNNET19HU'!A72</f>
        <v>Regionális-civilizációs tanulmányok</v>
      </c>
      <c r="C49" s="464" t="str">
        <f>'3BNNET19HU'!A72</f>
        <v>Regionális-civilizációs tanulmányok</v>
      </c>
      <c r="D49" s="464">
        <f>'3BNNET19HU'!B72</f>
        <v>0</v>
      </c>
      <c r="E49" s="464">
        <f>IF(COUNT('3BNNET19HU'!H72)=1,1,IF(COUNT('3BNNET19HU'!M72)=1,2,IF(COUNT('3BNNET19HU'!Q72)=1,3,IF(COUNT('3BNNET19HU'!W72)=1,4,IF(COUNT('3BNNET19HU'!AB72)=1,5,6)))))</f>
        <v>6</v>
      </c>
      <c r="F49" s="464">
        <f>'3BNNET19HU'!E72+'3BNNET19HU'!I72+'3BNNET19HU'!M72+'3BNNET19HU'!Q72+'3BNNET19HU'!U72+'3BNNET19HU'!Y72</f>
        <v>0</v>
      </c>
      <c r="G49" s="464">
        <f>'3BNNET19HU'!F72+'3BNNET19HU'!J72+'3BNNET19HU'!N72+'3BNNET19HU'!R72+'3BNNET19HU'!V72+'3BNNET19HU'!Z72</f>
        <v>0</v>
      </c>
      <c r="H49" s="464">
        <f>'3BNNET19HU'!H72+'3BNNET19HU'!L72+'3BNNET19HU'!P72+'3BNNET19HU'!T72+'3BNNET19HU'!X72+'3BNNET19HU'!AB72</f>
        <v>0</v>
      </c>
      <c r="I49" s="464">
        <f>'3BNNET19HU'!AD72</f>
        <v>0</v>
      </c>
      <c r="J49" s="464">
        <f>'3BNNET19HU'!AC72</f>
        <v>0</v>
      </c>
    </row>
    <row r="50" spans="1:10" x14ac:dyDescent="0.2">
      <c r="A50" s="473" t="s">
        <v>304</v>
      </c>
      <c r="B50" s="464" t="str">
        <f>'3BNNET19HU'!A73</f>
        <v>Magyar nyelvű regionális-civilizációs tanulmányok (két tárgy választása kötelező)</v>
      </c>
      <c r="C50" s="464" t="str">
        <f>'3BNNET19HU'!A73</f>
        <v>Magyar nyelvű regionális-civilizációs tanulmányok (két tárgy választása kötelező)</v>
      </c>
      <c r="D50" s="464">
        <f>'3BNNET19HU'!B73</f>
        <v>0</v>
      </c>
      <c r="E50" s="464">
        <f>IF(COUNT('3BNNET19HU'!H73)=1,1,IF(COUNT('3BNNET19HU'!M73)=1,2,IF(COUNT('3BNNET19HU'!Q73)=1,3,IF(COUNT('3BNNET19HU'!W73)=1,4,IF(COUNT('3BNNET19HU'!AB73)=1,5,6)))))</f>
        <v>6</v>
      </c>
      <c r="F50" s="464">
        <f>'3BNNET19HU'!E73+'3BNNET19HU'!I73+'3BNNET19HU'!M73+'3BNNET19HU'!Q73+'3BNNET19HU'!U73+'3BNNET19HU'!Y73</f>
        <v>0</v>
      </c>
      <c r="G50" s="464">
        <f>'3BNNET19HU'!F73+'3BNNET19HU'!J73+'3BNNET19HU'!N73+'3BNNET19HU'!R73+'3BNNET19HU'!V73+'3BNNET19HU'!Z73</f>
        <v>0</v>
      </c>
      <c r="H50" s="464">
        <f>'3BNNET19HU'!H73+'3BNNET19HU'!L73+'3BNNET19HU'!P73+'3BNNET19HU'!T73+'3BNNET19HU'!X73+'3BNNET19HU'!AB73</f>
        <v>0</v>
      </c>
      <c r="I50" s="464">
        <f>'3BNNET19HU'!AD73</f>
        <v>0</v>
      </c>
      <c r="J50" s="464">
        <f>'3BNNET19HU'!AC73</f>
        <v>0</v>
      </c>
    </row>
    <row r="51" spans="1:10" x14ac:dyDescent="0.2">
      <c r="A51" s="473" t="s">
        <v>304</v>
      </c>
      <c r="B51" s="464" t="str">
        <f>'3BNNET19HU'!A74</f>
        <v>3BTTT2RHP00017</v>
      </c>
      <c r="C51" s="464" t="str">
        <f t="shared" ref="C51:C57" si="7">C50</f>
        <v>Magyar nyelvű regionális-civilizációs tanulmányok (két tárgy választása kötelező)</v>
      </c>
      <c r="D51" s="464" t="str">
        <f>'3BNNET19HU'!B74</f>
        <v>Regionális és helyi politika</v>
      </c>
      <c r="E51" s="464">
        <f>IF(COUNT('3BNNET19HU'!H74)=1,1,IF(COUNT('3BNNET19HU'!M74)=1,2,IF(COUNT('3BNNET19HU'!Q74)=1,3,IF(COUNT('3BNNET19HU'!W74)=1,4,IF(COUNT('3BNNET19HU'!AB74)=1,5,6)))))</f>
        <v>3</v>
      </c>
      <c r="F51" s="464">
        <f>'3BNNET19HU'!E74+'3BNNET19HU'!I74+'3BNNET19HU'!M74+'3BNNET19HU'!Q74+'3BNNET19HU'!U74+'3BNNET19HU'!Y74</f>
        <v>2</v>
      </c>
      <c r="G51" s="464">
        <f>'3BNNET19HU'!F74+'3BNNET19HU'!J74+'3BNNET19HU'!N74+'3BNNET19HU'!R74+'3BNNET19HU'!V74+'3BNNET19HU'!Z74</f>
        <v>1</v>
      </c>
      <c r="H51" s="464">
        <f>'3BNNET19HU'!H74+'3BNNET19HU'!L74+'3BNNET19HU'!P74+'3BNNET19HU'!T74+'3BNNET19HU'!X74+'3BNNET19HU'!AB74</f>
        <v>4</v>
      </c>
      <c r="I51" s="464" t="str">
        <f>'3BNNET19HU'!AD74</f>
        <v>Mezei Cecília</v>
      </c>
      <c r="J51" s="464" t="str">
        <f>'3BNNET19HU'!AC74</f>
        <v>Regionális- és Agrárgazdaságtani Intézet</v>
      </c>
    </row>
    <row r="52" spans="1:10" x14ac:dyDescent="0.2">
      <c r="A52" s="473" t="s">
        <v>304</v>
      </c>
      <c r="B52" s="464" t="str">
        <f>'3BNNET19HU'!A75</f>
        <v>3BRTS2RGA00017</v>
      </c>
      <c r="C52" s="464" t="str">
        <f t="shared" si="7"/>
        <v>Magyar nyelvű regionális-civilizációs tanulmányok (két tárgy választása kötelező)</v>
      </c>
      <c r="D52" s="464" t="str">
        <f>'3BNNET19HU'!B75</f>
        <v>Regionális gazdaságtan</v>
      </c>
      <c r="E52" s="464">
        <f>IF(COUNT('3BNNET19HU'!H75)=1,1,IF(COUNT('3BNNET19HU'!M75)=1,2,IF(COUNT('3BNNET19HU'!Q75)=1,3,IF(COUNT('3BNNET19HU'!W75)=1,4,IF(COUNT('3BNNET19HU'!AB75)=1,5,6)))))</f>
        <v>2</v>
      </c>
      <c r="F52" s="464">
        <f>'3BNNET19HU'!E75+'3BNNET19HU'!I75+'3BNNET19HU'!M75+'3BNNET19HU'!Q75+'3BNNET19HU'!U75+'3BNNET19HU'!Y75</f>
        <v>4</v>
      </c>
      <c r="G52" s="464">
        <f>'3BNNET19HU'!F75+'3BNNET19HU'!J75+'3BNNET19HU'!N75+'3BNNET19HU'!R75+'3BNNET19HU'!V75+'3BNNET19HU'!Z75</f>
        <v>0</v>
      </c>
      <c r="H52" s="464">
        <f>'3BNNET19HU'!H75+'3BNNET19HU'!L75+'3BNNET19HU'!P75+'3BNNET19HU'!T75+'3BNNET19HU'!X75+'3BNNET19HU'!AB75</f>
        <v>4</v>
      </c>
      <c r="I52" s="464" t="str">
        <f>'3BNNET19HU'!AD75</f>
        <v xml:space="preserve">Gál Zoltán </v>
      </c>
      <c r="J52" s="464" t="str">
        <f>'3BNNET19HU'!AC75</f>
        <v>Regionális- és Agrárgazdaságtani Intézet</v>
      </c>
    </row>
    <row r="53" spans="1:10" x14ac:dyDescent="0.2">
      <c r="A53" s="473" t="s">
        <v>304</v>
      </c>
      <c r="B53" s="464" t="str">
        <f>'3BNNET19HU'!A76</f>
        <v>3BTTT2OCI00017</v>
      </c>
      <c r="C53" s="464" t="str">
        <f t="shared" si="7"/>
        <v>Magyar nyelvű regionális-civilizációs tanulmányok (két tárgy választása kötelező)</v>
      </c>
      <c r="D53" s="464" t="str">
        <f>'3BNNET19HU'!B76</f>
        <v>Összehasonlító civilizációtörténet</v>
      </c>
      <c r="E53" s="464">
        <f>IF(COUNT('3BNNET19HU'!H76)=1,1,IF(COUNT('3BNNET19HU'!M76)=1,2,IF(COUNT('3BNNET19HU'!Q76)=1,3,IF(COUNT('3BNNET19HU'!W76)=1,4,IF(COUNT('3BNNET19HU'!AB76)=1,5,6)))))</f>
        <v>2</v>
      </c>
      <c r="F53" s="464">
        <f>'3BNNET19HU'!E76+'3BNNET19HU'!I76+'3BNNET19HU'!M76+'3BNNET19HU'!Q76+'3BNNET19HU'!U76+'3BNNET19HU'!Y76</f>
        <v>2</v>
      </c>
      <c r="G53" s="464">
        <f>'3BNNET19HU'!F76+'3BNNET19HU'!J76+'3BNNET19HU'!N76+'3BNNET19HU'!R76+'3BNNET19HU'!V76+'3BNNET19HU'!Z76</f>
        <v>1</v>
      </c>
      <c r="H53" s="464">
        <f>'3BNNET19HU'!H76+'3BNNET19HU'!L76+'3BNNET19HU'!P76+'3BNNET19HU'!T76+'3BNNET19HU'!X76+'3BNNET19HU'!AB76</f>
        <v>4</v>
      </c>
      <c r="I53" s="464" t="str">
        <f>'3BNNET19HU'!AD76</f>
        <v xml:space="preserve">Szávai Ferenc </v>
      </c>
      <c r="J53" s="464" t="str">
        <f>'3BNNET19HU'!AC76</f>
        <v>Regionális- és Agrárgazdaságtani Intézet</v>
      </c>
    </row>
    <row r="54" spans="1:10" x14ac:dyDescent="0.2">
      <c r="A54" s="473" t="s">
        <v>304</v>
      </c>
      <c r="B54" s="464" t="str">
        <f>'3BNNET19HU'!A77</f>
        <v>3BTTT2SOT00018</v>
      </c>
      <c r="C54" s="464" t="str">
        <f t="shared" si="7"/>
        <v>Magyar nyelvű regionális-civilizációs tanulmányok (két tárgy választása kötelező)</v>
      </c>
      <c r="D54" s="464" t="str">
        <f>'3BNNET19HU'!B77</f>
        <v>Szovjet-orosz tanulmányok</v>
      </c>
      <c r="E54" s="464">
        <f>IF(COUNT('3BNNET19HU'!H77)=1,1,IF(COUNT('3BNNET19HU'!M77)=1,2,IF(COUNT('3BNNET19HU'!Q77)=1,3,IF(COUNT('3BNNET19HU'!W77)=1,4,IF(COUNT('3BNNET19HU'!AB77)=1,5,6)))))</f>
        <v>3</v>
      </c>
      <c r="F54" s="464">
        <f>'3BNNET19HU'!E77+'3BNNET19HU'!I77+'3BNNET19HU'!M77+'3BNNET19HU'!Q77+'3BNNET19HU'!U77+'3BNNET19HU'!Y77</f>
        <v>2</v>
      </c>
      <c r="G54" s="464">
        <f>'3BNNET19HU'!F77+'3BNNET19HU'!J77+'3BNNET19HU'!N77+'3BNNET19HU'!R77+'3BNNET19HU'!V77+'3BNNET19HU'!Z77</f>
        <v>1</v>
      </c>
      <c r="H54" s="464">
        <f>'3BNNET19HU'!H77+'3BNNET19HU'!L77+'3BNNET19HU'!P77+'3BNNET19HU'!T77+'3BNNET19HU'!X77+'3BNNET19HU'!AB77</f>
        <v>4</v>
      </c>
      <c r="I54" s="464" t="str">
        <f>'3BNNET19HU'!AD77</f>
        <v xml:space="preserve">Kolontári Attila  </v>
      </c>
      <c r="J54" s="464" t="str">
        <f>'3BNNET19HU'!AC77</f>
        <v>Társadalomtudományi</v>
      </c>
    </row>
    <row r="55" spans="1:10" x14ac:dyDescent="0.2">
      <c r="A55" s="473" t="s">
        <v>304</v>
      </c>
      <c r="B55" s="464" t="str">
        <f>'3BNNET19HU'!A78</f>
        <v>3BTTT2AMT00018</v>
      </c>
      <c r="C55" s="464" t="str">
        <f t="shared" si="7"/>
        <v>Magyar nyelvű regionális-civilizációs tanulmányok (két tárgy választása kötelező)</v>
      </c>
      <c r="D55" s="464" t="str">
        <f>'3BNNET19HU'!B78</f>
        <v>Amerika tanulmányok</v>
      </c>
      <c r="E55" s="464">
        <f>IF(COUNT('3BNNET19HU'!H78)=1,1,IF(COUNT('3BNNET19HU'!M78)=1,2,IF(COUNT('3BNNET19HU'!Q78)=1,3,IF(COUNT('3BNNET19HU'!W78)=1,4,IF(COUNT('3BNNET19HU'!AB78)=1,5,6)))))</f>
        <v>3</v>
      </c>
      <c r="F55" s="464">
        <f>'3BNNET19HU'!E78+'3BNNET19HU'!I78+'3BNNET19HU'!M78+'3BNNET19HU'!Q78+'3BNNET19HU'!U78+'3BNNET19HU'!Y78</f>
        <v>2</v>
      </c>
      <c r="G55" s="464">
        <f>'3BNNET19HU'!F78+'3BNNET19HU'!J78+'3BNNET19HU'!N78+'3BNNET19HU'!R78+'3BNNET19HU'!V78+'3BNNET19HU'!Z78</f>
        <v>1</v>
      </c>
      <c r="H55" s="464">
        <f>'3BNNET19HU'!H78+'3BNNET19HU'!L78+'3BNNET19HU'!P78+'3BNNET19HU'!T78+'3BNNET19HU'!X78+'3BNNET19HU'!AB78</f>
        <v>4</v>
      </c>
      <c r="I55" s="464" t="str">
        <f>'3BNNET19HU'!AD78</f>
        <v xml:space="preserve">Bács Gábor </v>
      </c>
      <c r="J55" s="464" t="str">
        <f>'3BNNET19HU'!AC78</f>
        <v>Társadalomtudományi</v>
      </c>
    </row>
    <row r="56" spans="1:10" x14ac:dyDescent="0.2">
      <c r="A56" s="473" t="s">
        <v>304</v>
      </c>
      <c r="B56" s="464" t="str">
        <f>'3BNNET19HU'!A79</f>
        <v>3BTTT2KET00018</v>
      </c>
      <c r="C56" s="464" t="str">
        <f t="shared" si="7"/>
        <v>Magyar nyelvű regionális-civilizációs tanulmányok (két tárgy választása kötelező)</v>
      </c>
      <c r="D56" s="464" t="str">
        <f>'3BNNET19HU'!B79</f>
        <v>Közép-Európa tanulmányok</v>
      </c>
      <c r="E56" s="464">
        <f>IF(COUNT('3BNNET19HU'!H79)=1,1,IF(COUNT('3BNNET19HU'!M79)=1,2,IF(COUNT('3BNNET19HU'!Q79)=1,3,IF(COUNT('3BNNET19HU'!W79)=1,4,IF(COUNT('3BNNET19HU'!AB79)=1,5,6)))))</f>
        <v>3</v>
      </c>
      <c r="F56" s="464">
        <f>'3BNNET19HU'!E79+'3BNNET19HU'!I79+'3BNNET19HU'!M79+'3BNNET19HU'!Q79+'3BNNET19HU'!U79+'3BNNET19HU'!Y79</f>
        <v>2</v>
      </c>
      <c r="G56" s="464">
        <f>'3BNNET19HU'!F79+'3BNNET19HU'!J79+'3BNNET19HU'!N79+'3BNNET19HU'!R79+'3BNNET19HU'!V79+'3BNNET19HU'!Z79</f>
        <v>1</v>
      </c>
      <c r="H56" s="464">
        <f>'3BNNET19HU'!H79+'3BNNET19HU'!L79+'3BNNET19HU'!P79+'3BNNET19HU'!T79+'3BNNET19HU'!X79+'3BNNET19HU'!AB79</f>
        <v>4</v>
      </c>
      <c r="I56" s="464" t="str">
        <f>'3BNNET19HU'!AD79</f>
        <v xml:space="preserve">Seres Attila </v>
      </c>
      <c r="J56" s="464" t="str">
        <f>'3BNNET19HU'!AC79</f>
        <v>Társadalomtudományi</v>
      </c>
    </row>
    <row r="57" spans="1:10" x14ac:dyDescent="0.2">
      <c r="A57" s="473" t="s">
        <v>304</v>
      </c>
      <c r="B57" s="464" t="str">
        <f>'3BNNET19HU'!A80</f>
        <v>3BTTT2LAC00018</v>
      </c>
      <c r="C57" s="464" t="str">
        <f t="shared" si="7"/>
        <v>Magyar nyelvű regionális-civilizációs tanulmányok (két tárgy választása kötelező)</v>
      </c>
      <c r="D57" s="464" t="str">
        <f>'3BNNET19HU'!B80</f>
        <v>Latin Amerikai civilizációk</v>
      </c>
      <c r="E57" s="464">
        <f>IF(COUNT('3BNNET19HU'!H80)=1,1,IF(COUNT('3BNNET19HU'!M80)=1,2,IF(COUNT('3BNNET19HU'!Q80)=1,3,IF(COUNT('3BNNET19HU'!W80)=1,4,IF(COUNT('3BNNET19HU'!AB80)=1,5,6)))))</f>
        <v>3</v>
      </c>
      <c r="F57" s="464">
        <f>'3BNNET19HU'!E80+'3BNNET19HU'!I80+'3BNNET19HU'!M80+'3BNNET19HU'!Q80+'3BNNET19HU'!U80+'3BNNET19HU'!Y80</f>
        <v>2</v>
      </c>
      <c r="G57" s="464">
        <f>'3BNNET19HU'!F80+'3BNNET19HU'!J80+'3BNNET19HU'!N80+'3BNNET19HU'!R80+'3BNNET19HU'!V80+'3BNNET19HU'!Z80</f>
        <v>1</v>
      </c>
      <c r="H57" s="464">
        <f>'3BNNET19HU'!H80+'3BNNET19HU'!L80+'3BNNET19HU'!P80+'3BNNET19HU'!T80+'3BNNET19HU'!X80+'3BNNET19HU'!AB80</f>
        <v>4</v>
      </c>
      <c r="I57" s="464" t="str">
        <f>'3BNNET19HU'!AD80</f>
        <v xml:space="preserve">Horváth Gyula </v>
      </c>
      <c r="J57" s="464" t="str">
        <f>'3BNNET19HU'!AC80</f>
        <v>Társadalomtudományi</v>
      </c>
    </row>
    <row r="58" spans="1:10" x14ac:dyDescent="0.2">
      <c r="A58" s="473" t="s">
        <v>304</v>
      </c>
      <c r="B58" s="464" t="str">
        <f>'3BNNET19HU'!A81</f>
        <v>Összesen</v>
      </c>
      <c r="C58" s="464" t="str">
        <f>'3BNNET19HU'!A81</f>
        <v>Összesen</v>
      </c>
      <c r="D58" s="464">
        <f>'3BNNET19HU'!B81</f>
        <v>0</v>
      </c>
      <c r="E58" s="464">
        <f>IF(COUNT('3BNNET19HU'!H81)=1,1,IF(COUNT('3BNNET19HU'!M81)=1,2,IF(COUNT('3BNNET19HU'!Q81)=1,3,IF(COUNT('3BNNET19HU'!W81)=1,4,IF(COUNT('3BNNET19HU'!AB81)=1,5,6)))))</f>
        <v>1</v>
      </c>
      <c r="F58" s="464">
        <f>'3BNNET19HU'!E81+'3BNNET19HU'!I81+'3BNNET19HU'!M81+'3BNNET19HU'!Q81+'3BNNET19HU'!U81+'3BNNET19HU'!Y81</f>
        <v>4</v>
      </c>
      <c r="G58" s="464">
        <f>'3BNNET19HU'!F81+'3BNNET19HU'!J81+'3BNNET19HU'!N81+'3BNNET19HU'!R81+'3BNNET19HU'!V81+'3BNNET19HU'!Z81</f>
        <v>2</v>
      </c>
      <c r="H58" s="464">
        <f>'3BNNET19HU'!H81+'3BNNET19HU'!L81+'3BNNET19HU'!P81+'3BNNET19HU'!T81+'3BNNET19HU'!X81+'3BNNET19HU'!AB81</f>
        <v>8</v>
      </c>
      <c r="I58" s="464">
        <f>'3BNNET19HU'!AD81</f>
        <v>0</v>
      </c>
      <c r="J58" s="464">
        <f>'3BNNET19HU'!AC81</f>
        <v>0</v>
      </c>
    </row>
    <row r="59" spans="1:10" x14ac:dyDescent="0.2">
      <c r="A59" s="473" t="s">
        <v>304</v>
      </c>
      <c r="B59" s="464" t="str">
        <f>'3BNNET19HU'!A82</f>
        <v>Idegen nyelvű civilzációs tanulmányok (egy tárgy választása kötelező)</v>
      </c>
      <c r="C59" s="464" t="str">
        <f>'3BNNET19HU'!A82</f>
        <v>Idegen nyelvű civilzációs tanulmányok (egy tárgy választása kötelező)</v>
      </c>
      <c r="D59" s="464">
        <f>'3BNNET19HU'!B82</f>
        <v>0</v>
      </c>
      <c r="E59" s="464">
        <f>IF(COUNT('3BNNET19HU'!H82)=1,1,IF(COUNT('3BNNET19HU'!M82)=1,2,IF(COUNT('3BNNET19HU'!Q82)=1,3,IF(COUNT('3BNNET19HU'!W82)=1,4,IF(COUNT('3BNNET19HU'!AB82)=1,5,6)))))</f>
        <v>6</v>
      </c>
      <c r="F59" s="464">
        <f>'3BNNET19HU'!E82+'3BNNET19HU'!I82+'3BNNET19HU'!M82+'3BNNET19HU'!Q82+'3BNNET19HU'!U82+'3BNNET19HU'!Y82</f>
        <v>0</v>
      </c>
      <c r="G59" s="464">
        <f>'3BNNET19HU'!F82+'3BNNET19HU'!J82+'3BNNET19HU'!N82+'3BNNET19HU'!R82+'3BNNET19HU'!V82+'3BNNET19HU'!Z82</f>
        <v>0</v>
      </c>
      <c r="H59" s="464">
        <f>'3BNNET19HU'!H82+'3BNNET19HU'!L82+'3BNNET19HU'!P82+'3BNNET19HU'!T82+'3BNNET19HU'!X82+'3BNNET19HU'!AB82</f>
        <v>0</v>
      </c>
      <c r="I59" s="464">
        <f>'3BNNET19HU'!AD82</f>
        <v>0</v>
      </c>
      <c r="J59" s="464">
        <f>'3BNNET19HU'!AC82</f>
        <v>0</v>
      </c>
    </row>
    <row r="60" spans="1:10" x14ac:dyDescent="0.2">
      <c r="A60" s="473" t="s">
        <v>304</v>
      </c>
      <c r="B60" s="464" t="str">
        <f>'3BNNET19HU'!A83</f>
        <v>3BTTT2BIC00018</v>
      </c>
      <c r="C60" s="464" t="str">
        <f t="shared" ref="C60:C64" si="8">C59</f>
        <v>Idegen nyelvű civilzációs tanulmányok (egy tárgy választása kötelező)</v>
      </c>
      <c r="D60" s="464" t="str">
        <f>'3BNNET19HU'!B83</f>
        <v>British Civilization</v>
      </c>
      <c r="E60" s="464">
        <f>IF(COUNT('3BNNET19HU'!H83)=1,1,IF(COUNT('3BNNET19HU'!M83)=1,2,IF(COUNT('3BNNET19HU'!Q83)=1,3,IF(COUNT('3BNNET19HU'!W83)=1,4,IF(COUNT('3BNNET19HU'!AB83)=1,5,6)))))</f>
        <v>3</v>
      </c>
      <c r="F60" s="464">
        <f>'3BNNET19HU'!E83+'3BNNET19HU'!I83+'3BNNET19HU'!M83+'3BNNET19HU'!Q83+'3BNNET19HU'!U83+'3BNNET19HU'!Y83</f>
        <v>0</v>
      </c>
      <c r="G60" s="464">
        <f>'3BNNET19HU'!F83+'3BNNET19HU'!J83+'3BNNET19HU'!N83+'3BNNET19HU'!R83+'3BNNET19HU'!V83+'3BNNET19HU'!Z83</f>
        <v>3</v>
      </c>
      <c r="H60" s="464">
        <f>'3BNNET19HU'!H83+'3BNNET19HU'!L83+'3BNNET19HU'!P83+'3BNNET19HU'!T83+'3BNNET19HU'!X83+'3BNNET19HU'!AB83</f>
        <v>4</v>
      </c>
      <c r="I60" s="464" t="str">
        <f>'3BNNET19HU'!AD83</f>
        <v xml:space="preserve">Bács Gábor </v>
      </c>
      <c r="J60" s="464" t="str">
        <f>'3BNNET19HU'!AC83</f>
        <v>Társadalomtudományi</v>
      </c>
    </row>
    <row r="61" spans="1:10" x14ac:dyDescent="0.2">
      <c r="A61" s="473" t="s">
        <v>304</v>
      </c>
      <c r="B61" s="464" t="str">
        <f>'3BNNET19HU'!A84</f>
        <v>3BTTT2CIH00018</v>
      </c>
      <c r="C61" s="464" t="str">
        <f t="shared" si="8"/>
        <v>Idegen nyelvű civilzációs tanulmányok (egy tárgy választása kötelező)</v>
      </c>
      <c r="D61" s="464" t="str">
        <f>'3BNNET19HU'!B84</f>
        <v>Civilización Ibero-Hispánica</v>
      </c>
      <c r="E61" s="464">
        <f>IF(COUNT('3BNNET19HU'!H84)=1,1,IF(COUNT('3BNNET19HU'!M84)=1,2,IF(COUNT('3BNNET19HU'!Q84)=1,3,IF(COUNT('3BNNET19HU'!W84)=1,4,IF(COUNT('3BNNET19HU'!AB84)=1,5,6)))))</f>
        <v>3</v>
      </c>
      <c r="F61" s="464">
        <f>'3BNNET19HU'!E84+'3BNNET19HU'!I84+'3BNNET19HU'!M84+'3BNNET19HU'!Q84+'3BNNET19HU'!U84+'3BNNET19HU'!Y84</f>
        <v>0</v>
      </c>
      <c r="G61" s="464">
        <f>'3BNNET19HU'!F84+'3BNNET19HU'!J84+'3BNNET19HU'!N84+'3BNNET19HU'!R84+'3BNNET19HU'!V84+'3BNNET19HU'!Z84</f>
        <v>3</v>
      </c>
      <c r="H61" s="464">
        <f>'3BNNET19HU'!H84+'3BNNET19HU'!L84+'3BNNET19HU'!P84+'3BNNET19HU'!T84+'3BNNET19HU'!X84+'3BNNET19HU'!AB84</f>
        <v>4</v>
      </c>
      <c r="I61" s="464" t="str">
        <f>'3BNNET19HU'!AD84</f>
        <v xml:space="preserve">Horváth Gyula </v>
      </c>
      <c r="J61" s="464" t="str">
        <f>'3BNNET19HU'!AC84</f>
        <v>Társadalomtudományi</v>
      </c>
    </row>
    <row r="62" spans="1:10" x14ac:dyDescent="0.2">
      <c r="A62" s="473" t="s">
        <v>304</v>
      </c>
      <c r="B62" s="464" t="str">
        <f>'3BNNET19HU'!A85</f>
        <v>3BTTT2CIF00018</v>
      </c>
      <c r="C62" s="464" t="str">
        <f t="shared" si="8"/>
        <v>Idegen nyelvű civilzációs tanulmányok (egy tárgy választása kötelező)</v>
      </c>
      <c r="D62" s="464" t="str">
        <f>'3BNNET19HU'!B85</f>
        <v>Civilisation Française</v>
      </c>
      <c r="E62" s="464">
        <f>IF(COUNT('3BNNET19HU'!H85)=1,1,IF(COUNT('3BNNET19HU'!M85)=1,2,IF(COUNT('3BNNET19HU'!Q85)=1,3,IF(COUNT('3BNNET19HU'!W85)=1,4,IF(COUNT('3BNNET19HU'!AB85)=1,5,6)))))</f>
        <v>3</v>
      </c>
      <c r="F62" s="464">
        <f>'3BNNET19HU'!E85+'3BNNET19HU'!I85+'3BNNET19HU'!M85+'3BNNET19HU'!Q85+'3BNNET19HU'!U85+'3BNNET19HU'!Y85</f>
        <v>0</v>
      </c>
      <c r="G62" s="464">
        <f>'3BNNET19HU'!F85+'3BNNET19HU'!J85+'3BNNET19HU'!N85+'3BNNET19HU'!R85+'3BNNET19HU'!V85+'3BNNET19HU'!Z85</f>
        <v>3</v>
      </c>
      <c r="H62" s="464">
        <f>'3BNNET19HU'!H85+'3BNNET19HU'!L85+'3BNNET19HU'!P85+'3BNNET19HU'!T85+'3BNNET19HU'!X85+'3BNNET19HU'!AB85</f>
        <v>4</v>
      </c>
      <c r="I62" s="464" t="str">
        <f>'3BNNET19HU'!AD85</f>
        <v xml:space="preserve">Bács Gábor </v>
      </c>
      <c r="J62" s="464" t="str">
        <f>'3BNNET19HU'!AC85</f>
        <v>Társadalomtudományi</v>
      </c>
    </row>
    <row r="63" spans="1:10" x14ac:dyDescent="0.2">
      <c r="A63" s="473" t="s">
        <v>304</v>
      </c>
      <c r="B63" s="464" t="str">
        <f>'3BNNET19HU'!A86</f>
        <v>3BINI2LKD00018</v>
      </c>
      <c r="C63" s="464" t="str">
        <f t="shared" si="8"/>
        <v>Idegen nyelvű civilzációs tanulmányok (egy tárgy választása kötelező)</v>
      </c>
      <c r="D63" s="464" t="str">
        <f>'3BNNET19HU'!B86</f>
        <v>Landeskunde der deutschsprachigen Länder</v>
      </c>
      <c r="E63" s="464">
        <f>IF(COUNT('3BNNET19HU'!H86)=1,1,IF(COUNT('3BNNET19HU'!M86)=1,2,IF(COUNT('3BNNET19HU'!Q86)=1,3,IF(COUNT('3BNNET19HU'!W86)=1,4,IF(COUNT('3BNNET19HU'!AB86)=1,5,6)))))</f>
        <v>3</v>
      </c>
      <c r="F63" s="464">
        <f>'3BNNET19HU'!E86+'3BNNET19HU'!I86+'3BNNET19HU'!M86+'3BNNET19HU'!Q86+'3BNNET19HU'!U86+'3BNNET19HU'!Y86</f>
        <v>0</v>
      </c>
      <c r="G63" s="464">
        <f>'3BNNET19HU'!F86+'3BNNET19HU'!J86+'3BNNET19HU'!N86+'3BNNET19HU'!R86+'3BNNET19HU'!V86+'3BNNET19HU'!Z86</f>
        <v>3</v>
      </c>
      <c r="H63" s="464">
        <f>'3BNNET19HU'!H86+'3BNNET19HU'!L86+'3BNNET19HU'!P86+'3BNNET19HU'!T86+'3BNNET19HU'!X86+'3BNNET19HU'!AB86</f>
        <v>4</v>
      </c>
      <c r="I63" s="464" t="str">
        <f>'3BNNET19HU'!AD86</f>
        <v xml:space="preserve">Fekete Lilla Sára </v>
      </c>
      <c r="J63" s="464" t="str">
        <f>'3BNNET19HU'!AC86</f>
        <v>Idegen Nyelvi Igazgatóság</v>
      </c>
    </row>
    <row r="64" spans="1:10" x14ac:dyDescent="0.2">
      <c r="A64" s="473" t="s">
        <v>304</v>
      </c>
      <c r="B64" s="464" t="str">
        <f>'3BNNET19HU'!A87</f>
        <v>3BTTT2PUC00018</v>
      </c>
      <c r="C64" s="464" t="str">
        <f t="shared" si="8"/>
        <v>Idegen nyelvű civilzációs tanulmányok (egy tárgy választása kötelező)</v>
      </c>
      <c r="D64" s="464" t="str">
        <f>'3BNNET19HU'!B87</f>
        <v>Русская цивилизация – страноведение</v>
      </c>
      <c r="E64" s="464">
        <f>IF(COUNT('3BNNET19HU'!H87)=1,1,IF(COUNT('3BNNET19HU'!M87)=1,2,IF(COUNT('3BNNET19HU'!Q87)=1,3,IF(COUNT('3BNNET19HU'!W87)=1,4,IF(COUNT('3BNNET19HU'!AB87)=1,5,6)))))</f>
        <v>3</v>
      </c>
      <c r="F64" s="464">
        <f>'3BNNET19HU'!E87+'3BNNET19HU'!I87+'3BNNET19HU'!M87+'3BNNET19HU'!Q87+'3BNNET19HU'!U87+'3BNNET19HU'!Y87</f>
        <v>0</v>
      </c>
      <c r="G64" s="464">
        <f>'3BNNET19HU'!F87+'3BNNET19HU'!J87+'3BNNET19HU'!N87+'3BNNET19HU'!R87+'3BNNET19HU'!V87+'3BNNET19HU'!Z87</f>
        <v>3</v>
      </c>
      <c r="H64" s="464">
        <f>'3BNNET19HU'!H87+'3BNNET19HU'!L87+'3BNNET19HU'!P87+'3BNNET19HU'!T87+'3BNNET19HU'!X87+'3BNNET19HU'!AB87</f>
        <v>4</v>
      </c>
      <c r="I64" s="464" t="str">
        <f>'3BNNET19HU'!AD87</f>
        <v xml:space="preserve">Kolontári Attila  </v>
      </c>
      <c r="J64" s="464" t="str">
        <f>'3BNNET19HU'!AC87</f>
        <v>Társadalomtudományi</v>
      </c>
    </row>
    <row r="65" spans="1:10" x14ac:dyDescent="0.2">
      <c r="A65" s="473" t="s">
        <v>304</v>
      </c>
      <c r="B65" s="464" t="str">
        <f>'3BNNET19HU'!A88</f>
        <v>Összesen</v>
      </c>
      <c r="C65" s="464" t="str">
        <f>'3BNNET19HU'!A88</f>
        <v>Összesen</v>
      </c>
      <c r="D65" s="464">
        <f>'3BNNET19HU'!B88</f>
        <v>0</v>
      </c>
      <c r="E65" s="464">
        <f>IF(COUNT('3BNNET19HU'!H88)=1,1,IF(COUNT('3BNNET19HU'!M88)=1,2,IF(COUNT('3BNNET19HU'!Q88)=1,3,IF(COUNT('3BNNET19HU'!W88)=1,4,IF(COUNT('3BNNET19HU'!AB88)=1,5,6)))))</f>
        <v>1</v>
      </c>
      <c r="F65" s="464">
        <f>'3BNNET19HU'!E88+'3BNNET19HU'!I88+'3BNNET19HU'!M88+'3BNNET19HU'!Q88+'3BNNET19HU'!U88+'3BNNET19HU'!Y88</f>
        <v>0</v>
      </c>
      <c r="G65" s="464">
        <f>'3BNNET19HU'!F88+'3BNNET19HU'!J88+'3BNNET19HU'!N88+'3BNNET19HU'!R88+'3BNNET19HU'!V88+'3BNNET19HU'!Z88</f>
        <v>3</v>
      </c>
      <c r="H65" s="464">
        <f>'3BNNET19HU'!H88+'3BNNET19HU'!L88+'3BNNET19HU'!P88+'3BNNET19HU'!T88+'3BNNET19HU'!X88+'3BNNET19HU'!AB88</f>
        <v>4</v>
      </c>
      <c r="I65" s="464">
        <f>'3BNNET19HU'!AD88</f>
        <v>0</v>
      </c>
      <c r="J65" s="464">
        <f>'3BNNET19HU'!AC88</f>
        <v>0</v>
      </c>
    </row>
    <row r="66" spans="1:10" x14ac:dyDescent="0.2">
      <c r="A66" s="473" t="s">
        <v>304</v>
      </c>
      <c r="B66" s="464" t="str">
        <f>'3BNNET19HU'!A89</f>
        <v>Európai Unió</v>
      </c>
      <c r="C66" s="464" t="str">
        <f>'3BNNET19HU'!A89</f>
        <v>Európai Unió</v>
      </c>
      <c r="D66" s="464">
        <f>'3BNNET19HU'!B89</f>
        <v>0</v>
      </c>
      <c r="E66" s="464">
        <f>IF(COUNT('3BNNET19HU'!H89)=1,1,IF(COUNT('3BNNET19HU'!M89)=1,2,IF(COUNT('3BNNET19HU'!Q89)=1,3,IF(COUNT('3BNNET19HU'!W89)=1,4,IF(COUNT('3BNNET19HU'!AB89)=1,5,6)))))</f>
        <v>6</v>
      </c>
      <c r="F66" s="464">
        <f>'3BNNET19HU'!E89+'3BNNET19HU'!I89+'3BNNET19HU'!M89+'3BNNET19HU'!Q89+'3BNNET19HU'!U89+'3BNNET19HU'!Y89</f>
        <v>0</v>
      </c>
      <c r="G66" s="464">
        <f>'3BNNET19HU'!F89+'3BNNET19HU'!J89+'3BNNET19HU'!N89+'3BNNET19HU'!R89+'3BNNET19HU'!V89+'3BNNET19HU'!Z89</f>
        <v>0</v>
      </c>
      <c r="H66" s="464">
        <f>'3BNNET19HU'!H89+'3BNNET19HU'!L89+'3BNNET19HU'!P89+'3BNNET19HU'!T89+'3BNNET19HU'!X89+'3BNNET19HU'!AB89</f>
        <v>0</v>
      </c>
      <c r="I66" s="464">
        <f>'3BNNET19HU'!AD89</f>
        <v>0</v>
      </c>
      <c r="J66" s="464">
        <f>'3BNNET19HU'!AC89</f>
        <v>0</v>
      </c>
    </row>
    <row r="67" spans="1:10" x14ac:dyDescent="0.2">
      <c r="A67" s="473" t="s">
        <v>304</v>
      </c>
      <c r="B67" s="464" t="str">
        <f>'3BNNET19HU'!A90</f>
        <v>3BTTT2AEI00017</v>
      </c>
      <c r="C67" s="464" t="str">
        <f t="shared" ref="C67:C68" si="9">C66</f>
        <v>Európai Unió</v>
      </c>
      <c r="D67" s="464" t="str">
        <f>'3BNNET19HU'!B90</f>
        <v>Az európai integráció története</v>
      </c>
      <c r="E67" s="464">
        <f>IF(COUNT('3BNNET19HU'!H90)=1,1,IF(COUNT('3BNNET19HU'!M90)=1,2,IF(COUNT('3BNNET19HU'!Q90)=1,3,IF(COUNT('3BNNET19HU'!W90)=1,4,IF(COUNT('3BNNET19HU'!AB90)=1,5,6)))))</f>
        <v>2</v>
      </c>
      <c r="F67" s="464">
        <f>'3BNNET19HU'!E90+'3BNNET19HU'!I90+'3BNNET19HU'!M90+'3BNNET19HU'!Q90+'3BNNET19HU'!U90+'3BNNET19HU'!Y90</f>
        <v>3</v>
      </c>
      <c r="G67" s="464">
        <f>'3BNNET19HU'!F90+'3BNNET19HU'!J90+'3BNNET19HU'!N90+'3BNNET19HU'!R90+'3BNNET19HU'!V90+'3BNNET19HU'!Z90</f>
        <v>0</v>
      </c>
      <c r="H67" s="464">
        <f>'3BNNET19HU'!H90+'3BNNET19HU'!L90+'3BNNET19HU'!P90+'3BNNET19HU'!T90+'3BNNET19HU'!X90+'3BNNET19HU'!AB90</f>
        <v>4</v>
      </c>
      <c r="I67" s="464" t="str">
        <f>'3BNNET19HU'!AD90</f>
        <v>Koponicsné  Györke Diána</v>
      </c>
      <c r="J67" s="464" t="str">
        <f>'3BNNET19HU'!AC90</f>
        <v>Regionális- és Agrárgazdaságtani Intézet</v>
      </c>
    </row>
    <row r="68" spans="1:10" x14ac:dyDescent="0.2">
      <c r="A68" s="473" t="s">
        <v>304</v>
      </c>
      <c r="B68" s="464" t="str">
        <f>'3BNNET19HU'!A91</f>
        <v>3BTTT2IDM00018</v>
      </c>
      <c r="C68" s="464" t="str">
        <f t="shared" si="9"/>
        <v>Európai Unió</v>
      </c>
      <c r="D68" s="464" t="str">
        <f>'3BNNET19HU'!B91</f>
        <v>Az Európai Unió intézményrendszere és döntéshozatali mechanizmusa</v>
      </c>
      <c r="E68" s="464">
        <f>IF(COUNT('3BNNET19HU'!H91)=1,1,IF(COUNT('3BNNET19HU'!M91)=1,2,IF(COUNT('3BNNET19HU'!Q91)=1,3,IF(COUNT('3BNNET19HU'!W91)=1,4,IF(COUNT('3BNNET19HU'!AB91)=1,5,6)))))</f>
        <v>2</v>
      </c>
      <c r="F68" s="464">
        <f>'3BNNET19HU'!E91+'3BNNET19HU'!I91+'3BNNET19HU'!M91+'3BNNET19HU'!Q91+'3BNNET19HU'!U91+'3BNNET19HU'!Y91</f>
        <v>3</v>
      </c>
      <c r="G68" s="464">
        <f>'3BNNET19HU'!F91+'3BNNET19HU'!J91+'3BNNET19HU'!N91+'3BNNET19HU'!R91+'3BNNET19HU'!V91+'3BNNET19HU'!Z91</f>
        <v>1</v>
      </c>
      <c r="H68" s="464">
        <f>'3BNNET19HU'!H91+'3BNNET19HU'!L91+'3BNNET19HU'!P91+'3BNNET19HU'!T91+'3BNNET19HU'!X91+'3BNNET19HU'!AB91</f>
        <v>5</v>
      </c>
      <c r="I68" s="464" t="str">
        <f>'3BNNET19HU'!AD91</f>
        <v>Koponicsné  Györke Diána</v>
      </c>
      <c r="J68" s="464" t="str">
        <f>'3BNNET19HU'!AC91</f>
        <v>Regionális- és Agrárgazdaságtani Intézet</v>
      </c>
    </row>
    <row r="69" spans="1:10" x14ac:dyDescent="0.2">
      <c r="A69" s="473" t="s">
        <v>304</v>
      </c>
      <c r="B69" s="464" t="str">
        <f>'3BNNET19HU'!A92</f>
        <v>Összesen</v>
      </c>
      <c r="C69" s="464" t="str">
        <f>'3BNNET19HU'!A92</f>
        <v>Összesen</v>
      </c>
      <c r="D69" s="464">
        <f>'3BNNET19HU'!B92</f>
        <v>0</v>
      </c>
      <c r="E69" s="464">
        <f>IF(COUNT('3BNNET19HU'!H92)=1,1,IF(COUNT('3BNNET19HU'!M92)=1,2,IF(COUNT('3BNNET19HU'!Q92)=1,3,IF(COUNT('3BNNET19HU'!W92)=1,4,IF(COUNT('3BNNET19HU'!AB92)=1,5,6)))))</f>
        <v>1</v>
      </c>
      <c r="F69" s="464">
        <f>'3BNNET19HU'!E92+'3BNNET19HU'!I92+'3BNNET19HU'!M92+'3BNNET19HU'!Q92+'3BNNET19HU'!U92+'3BNNET19HU'!Y92</f>
        <v>6</v>
      </c>
      <c r="G69" s="464">
        <f>'3BNNET19HU'!F92+'3BNNET19HU'!J92+'3BNNET19HU'!N92+'3BNNET19HU'!R92+'3BNNET19HU'!V92+'3BNNET19HU'!Z92</f>
        <v>1</v>
      </c>
      <c r="H69" s="464">
        <f>'3BNNET19HU'!H92+'3BNNET19HU'!L92+'3BNNET19HU'!P92+'3BNNET19HU'!T92+'3BNNET19HU'!X92+'3BNNET19HU'!AB92</f>
        <v>9</v>
      </c>
      <c r="I69" s="464">
        <f>'3BNNET19HU'!AD92</f>
        <v>0</v>
      </c>
      <c r="J69" s="464">
        <f>'3BNNET19HU'!AC92</f>
        <v>0</v>
      </c>
    </row>
    <row r="70" spans="1:10" x14ac:dyDescent="0.2">
      <c r="A70" s="473" t="s">
        <v>304</v>
      </c>
      <c r="B70" s="464" t="str">
        <f>'3BNNET19HU'!A93</f>
        <v>Nemzetközi kapcsolatok gyakorlata</v>
      </c>
      <c r="C70" s="464" t="str">
        <f>'3BNNET19HU'!A93</f>
        <v>Nemzetközi kapcsolatok gyakorlata</v>
      </c>
      <c r="D70" s="464">
        <f>'3BNNET19HU'!B93</f>
        <v>0</v>
      </c>
      <c r="E70" s="464">
        <f>IF(COUNT('3BNNET19HU'!H93)=1,1,IF(COUNT('3BNNET19HU'!M93)=1,2,IF(COUNT('3BNNET19HU'!Q93)=1,3,IF(COUNT('3BNNET19HU'!W93)=1,4,IF(COUNT('3BNNET19HU'!AB93)=1,5,6)))))</f>
        <v>6</v>
      </c>
      <c r="F70" s="464">
        <f>'3BNNET19HU'!E93+'3BNNET19HU'!I93+'3BNNET19HU'!M93+'3BNNET19HU'!Q93+'3BNNET19HU'!U93+'3BNNET19HU'!Y93</f>
        <v>0</v>
      </c>
      <c r="G70" s="464">
        <f>'3BNNET19HU'!F93+'3BNNET19HU'!J93+'3BNNET19HU'!N93+'3BNNET19HU'!R93+'3BNNET19HU'!V93+'3BNNET19HU'!Z93</f>
        <v>0</v>
      </c>
      <c r="H70" s="464">
        <f>'3BNNET19HU'!H93+'3BNNET19HU'!L93+'3BNNET19HU'!P93+'3BNNET19HU'!T93+'3BNNET19HU'!X93+'3BNNET19HU'!AB93</f>
        <v>0</v>
      </c>
      <c r="I70" s="464">
        <f>'3BNNET19HU'!AD93</f>
        <v>0</v>
      </c>
      <c r="J70" s="464">
        <f>'3BNNET19HU'!AC93</f>
        <v>0</v>
      </c>
    </row>
    <row r="71" spans="1:10" x14ac:dyDescent="0.2">
      <c r="A71" s="473" t="s">
        <v>304</v>
      </c>
      <c r="B71" s="464" t="str">
        <f>'3BNNET19HU'!A94</f>
        <v>Kötelező gyakorlati tárgyak</v>
      </c>
      <c r="C71" s="464" t="str">
        <f>'3BNNET19HU'!A94</f>
        <v>Kötelező gyakorlati tárgyak</v>
      </c>
      <c r="D71" s="464">
        <f>'3BNNET19HU'!B94</f>
        <v>0</v>
      </c>
      <c r="E71" s="464">
        <f>IF(COUNT('3BNNET19HU'!H94)=1,1,IF(COUNT('3BNNET19HU'!M94)=1,2,IF(COUNT('3BNNET19HU'!Q94)=1,3,IF(COUNT('3BNNET19HU'!W94)=1,4,IF(COUNT('3BNNET19HU'!AB94)=1,5,6)))))</f>
        <v>6</v>
      </c>
      <c r="F71" s="464">
        <f>'3BNNET19HU'!E94+'3BNNET19HU'!I94+'3BNNET19HU'!M94+'3BNNET19HU'!Q94+'3BNNET19HU'!U94+'3BNNET19HU'!Y94</f>
        <v>0</v>
      </c>
      <c r="G71" s="464">
        <f>'3BNNET19HU'!F94+'3BNNET19HU'!J94+'3BNNET19HU'!N94+'3BNNET19HU'!R94+'3BNNET19HU'!V94+'3BNNET19HU'!Z94</f>
        <v>0</v>
      </c>
      <c r="H71" s="464">
        <f>'3BNNET19HU'!H94+'3BNNET19HU'!L94+'3BNNET19HU'!P94+'3BNNET19HU'!T94+'3BNNET19HU'!X94+'3BNNET19HU'!AB94</f>
        <v>0</v>
      </c>
      <c r="I71" s="464">
        <f>'3BNNET19HU'!AD94</f>
        <v>0</v>
      </c>
      <c r="J71" s="464">
        <f>'3BNNET19HU'!AC94</f>
        <v>0</v>
      </c>
    </row>
    <row r="72" spans="1:10" x14ac:dyDescent="0.2">
      <c r="A72" s="473" t="s">
        <v>304</v>
      </c>
      <c r="B72" s="464" t="str">
        <f>'3BNNET19HU'!A95</f>
        <v>3BMIT1PIE00017</v>
      </c>
      <c r="C72" s="464" t="str">
        <f t="shared" ref="C72:C73" si="10">C71</f>
        <v>Kötelező gyakorlati tárgyak</v>
      </c>
      <c r="D72" s="464" t="str">
        <f>'3BNNET19HU'!B95</f>
        <v>Pályázatírási ismeretek az EU-ban</v>
      </c>
      <c r="E72" s="464">
        <f>IF(COUNT('3BNNET19HU'!H95)=1,1,IF(COUNT('3BNNET19HU'!M95)=1,2,IF(COUNT('3BNNET19HU'!Q95)=1,3,IF(COUNT('3BNNET19HU'!W95)=1,4,IF(COUNT('3BNNET19HU'!AB95)=1,5,6)))))</f>
        <v>3</v>
      </c>
      <c r="F72" s="464">
        <f>'3BNNET19HU'!E95+'3BNNET19HU'!I95+'3BNNET19HU'!M95+'3BNNET19HU'!Q95+'3BNNET19HU'!U95+'3BNNET19HU'!Y95</f>
        <v>0</v>
      </c>
      <c r="G72" s="464">
        <f>'3BNNET19HU'!F95+'3BNNET19HU'!J95+'3BNNET19HU'!N95+'3BNNET19HU'!R95+'3BNNET19HU'!V95+'3BNNET19HU'!Z95</f>
        <v>3</v>
      </c>
      <c r="H72" s="464">
        <f>'3BNNET19HU'!H95+'3BNNET19HU'!L95+'3BNNET19HU'!P95+'3BNNET19HU'!T95+'3BNNET19HU'!X95+'3BNNET19HU'!AB95</f>
        <v>4</v>
      </c>
      <c r="I72" s="464" t="str">
        <f>'3BNNET19HU'!AD95</f>
        <v>Bánkuti Gyöngyi</v>
      </c>
      <c r="J72" s="464" t="str">
        <f>'3BNNET19HU'!AC95</f>
        <v>Módszertani Intézet</v>
      </c>
    </row>
    <row r="73" spans="1:10" x14ac:dyDescent="0.2">
      <c r="A73" s="473" t="s">
        <v>304</v>
      </c>
      <c r="B73" s="464" t="str">
        <f>'3BNNET19HU'!A96</f>
        <v>3BAMT1UKO00017</v>
      </c>
      <c r="C73" s="464" t="str">
        <f t="shared" si="10"/>
        <v>Kötelező gyakorlati tárgyak</v>
      </c>
      <c r="D73" s="464" t="str">
        <f>'3BNNET19HU'!B96</f>
        <v>Üzleti kommunikáció</v>
      </c>
      <c r="E73" s="464">
        <f>IF(COUNT('3BNNET19HU'!H96)=1,1,IF(COUNT('3BNNET19HU'!M96)=1,2,IF(COUNT('3BNNET19HU'!Q96)=1,3,IF(COUNT('3BNNET19HU'!W96)=1,4,IF(COUNT('3BNNET19HU'!AB96)=1,5,6)))))</f>
        <v>6</v>
      </c>
      <c r="F73" s="464">
        <f>'3BNNET19HU'!E96+'3BNNET19HU'!I96+'3BNNET19HU'!M96+'3BNNET19HU'!Q96+'3BNNET19HU'!U96+'3BNNET19HU'!Y96</f>
        <v>1</v>
      </c>
      <c r="G73" s="464">
        <f>'3BNNET19HU'!F96+'3BNNET19HU'!J96+'3BNNET19HU'!N96+'3BNNET19HU'!R96+'3BNNET19HU'!V96+'3BNNET19HU'!Z96</f>
        <v>2</v>
      </c>
      <c r="H73" s="464">
        <f>'3BNNET19HU'!H96+'3BNNET19HU'!L96+'3BNNET19HU'!P96+'3BNNET19HU'!T96+'3BNNET19HU'!X96+'3BNNET19HU'!AB96</f>
        <v>4</v>
      </c>
      <c r="I73" s="464" t="str">
        <f>'3BNNET19HU'!AD96</f>
        <v>Walter Virág</v>
      </c>
      <c r="J73" s="464" t="str">
        <f>'3BNNET19HU'!AC96</f>
        <v>Marketing és Menedzsment Intézet</v>
      </c>
    </row>
    <row r="74" spans="1:10" x14ac:dyDescent="0.2">
      <c r="A74" s="473" t="s">
        <v>304</v>
      </c>
      <c r="B74" s="464" t="str">
        <f>'3BNNET19HU'!A97</f>
        <v>Kötelezően választható gyakorlati tárgyak (egy tárgy választása kötelező)</v>
      </c>
      <c r="C74" s="464" t="str">
        <f>'3BNNET19HU'!A97</f>
        <v>Kötelezően választható gyakorlati tárgyak (egy tárgy választása kötelező)</v>
      </c>
      <c r="D74" s="464">
        <f>'3BNNET19HU'!B97</f>
        <v>0</v>
      </c>
      <c r="E74" s="464">
        <f>IF(COUNT('3BNNET19HU'!H97)=1,1,IF(COUNT('3BNNET19HU'!M97)=1,2,IF(COUNT('3BNNET19HU'!Q97)=1,3,IF(COUNT('3BNNET19HU'!W97)=1,4,IF(COUNT('3BNNET19HU'!AB97)=1,5,6)))))</f>
        <v>6</v>
      </c>
      <c r="F74" s="464">
        <f>'3BNNET19HU'!E97+'3BNNET19HU'!I97+'3BNNET19HU'!M97+'3BNNET19HU'!Q97+'3BNNET19HU'!U97+'3BNNET19HU'!Y97</f>
        <v>0</v>
      </c>
      <c r="G74" s="464">
        <f>'3BNNET19HU'!F97+'3BNNET19HU'!J97+'3BNNET19HU'!N97+'3BNNET19HU'!R97+'3BNNET19HU'!V97+'3BNNET19HU'!Z97</f>
        <v>0</v>
      </c>
      <c r="H74" s="464">
        <f>'3BNNET19HU'!H97+'3BNNET19HU'!L97+'3BNNET19HU'!P97+'3BNNET19HU'!T97+'3BNNET19HU'!X97+'3BNNET19HU'!AB97</f>
        <v>0</v>
      </c>
      <c r="I74" s="464">
        <f>'3BNNET19HU'!AD97</f>
        <v>0</v>
      </c>
      <c r="J74" s="464">
        <f>'3BNNET19HU'!AC97</f>
        <v>0</v>
      </c>
    </row>
    <row r="75" spans="1:10" x14ac:dyDescent="0.2">
      <c r="A75" s="473" t="s">
        <v>304</v>
      </c>
      <c r="B75" s="464" t="str">
        <f>'3BNNET19HU'!A98</f>
        <v>3BAMT2NPR00017</v>
      </c>
      <c r="C75" s="464" t="str">
        <f t="shared" ref="C75:C77" si="11">C74</f>
        <v>Kötelezően választható gyakorlati tárgyak (egy tárgy választása kötelező)</v>
      </c>
      <c r="D75" s="464" t="str">
        <f>'3BNNET19HU'!B98</f>
        <v>Nemzetközi protokoll</v>
      </c>
      <c r="E75" s="464">
        <f>IF(COUNT('3BNNET19HU'!H98)=1,1,IF(COUNT('3BNNET19HU'!M98)=1,2,IF(COUNT('3BNNET19HU'!Q98)=1,3,IF(COUNT('3BNNET19HU'!W98)=1,4,IF(COUNT('3BNNET19HU'!AB98)=1,5,6)))))</f>
        <v>5</v>
      </c>
      <c r="F75" s="464">
        <f>'3BNNET19HU'!E98+'3BNNET19HU'!I98+'3BNNET19HU'!M98+'3BNNET19HU'!Q98+'3BNNET19HU'!U98+'3BNNET19HU'!Y98</f>
        <v>1</v>
      </c>
      <c r="G75" s="464">
        <f>'3BNNET19HU'!F98+'3BNNET19HU'!J98+'3BNNET19HU'!N98+'3BNNET19HU'!R98+'3BNNET19HU'!V98+'3BNNET19HU'!Z98</f>
        <v>2</v>
      </c>
      <c r="H75" s="464">
        <f>'3BNNET19HU'!H98+'3BNNET19HU'!L98+'3BNNET19HU'!P98+'3BNNET19HU'!T98+'3BNNET19HU'!X98+'3BNNET19HU'!AB98</f>
        <v>4</v>
      </c>
      <c r="I75" s="464" t="str">
        <f>'3BNNET19HU'!AD98</f>
        <v xml:space="preserve">Walter Virág </v>
      </c>
      <c r="J75" s="464" t="str">
        <f>'3BNNET19HU'!AC98</f>
        <v>Marketing és Menedzsment Intézet</v>
      </c>
    </row>
    <row r="76" spans="1:10" x14ac:dyDescent="0.2">
      <c r="A76" s="473" t="s">
        <v>304</v>
      </c>
      <c r="B76" s="464" t="str">
        <f>'3BNNET19HU'!A99</f>
        <v>3BAMT2CUD00017</v>
      </c>
      <c r="C76" s="464" t="str">
        <f t="shared" si="11"/>
        <v>Kötelezően választható gyakorlati tárgyak (egy tárgy választása kötelező)</v>
      </c>
      <c r="D76" s="464" t="str">
        <f>'3BNNET19HU'!B99</f>
        <v>Kultúrdiplomácia</v>
      </c>
      <c r="E76" s="464">
        <f>IF(COUNT('3BNNET19HU'!H99)=1,1,IF(COUNT('3BNNET19HU'!M99)=1,2,IF(COUNT('3BNNET19HU'!Q99)=1,3,IF(COUNT('3BNNET19HU'!W99)=1,4,IF(COUNT('3BNNET19HU'!AB99)=1,5,6)))))</f>
        <v>5</v>
      </c>
      <c r="F76" s="464">
        <f>'3BNNET19HU'!E99+'3BNNET19HU'!I99+'3BNNET19HU'!M99+'3BNNET19HU'!Q99+'3BNNET19HU'!U99+'3BNNET19HU'!Y99</f>
        <v>1</v>
      </c>
      <c r="G76" s="464">
        <f>'3BNNET19HU'!F99+'3BNNET19HU'!J99+'3BNNET19HU'!N99+'3BNNET19HU'!R99+'3BNNET19HU'!V99+'3BNNET19HU'!Z99</f>
        <v>2</v>
      </c>
      <c r="H76" s="464">
        <f>'3BNNET19HU'!H99+'3BNNET19HU'!L99+'3BNNET19HU'!P99+'3BNNET19HU'!T99+'3BNNET19HU'!X99+'3BNNET19HU'!AB99</f>
        <v>4</v>
      </c>
      <c r="I76" s="464" t="str">
        <f>'3BNNET19HU'!AD99</f>
        <v xml:space="preserve">Walter Virág </v>
      </c>
      <c r="J76" s="464" t="str">
        <f>'3BNNET19HU'!AC99</f>
        <v>Marketing és Menedzsment Intézet</v>
      </c>
    </row>
    <row r="77" spans="1:10" x14ac:dyDescent="0.2">
      <c r="A77" s="473" t="s">
        <v>304</v>
      </c>
      <c r="B77" s="464" t="str">
        <f>'3BNNET19HU'!A100</f>
        <v>3BAMT1VSZ00017</v>
      </c>
      <c r="C77" s="464" t="str">
        <f t="shared" si="11"/>
        <v>Kötelezően választható gyakorlati tárgyak (egy tárgy választása kötelező)</v>
      </c>
      <c r="D77" s="464" t="str">
        <f>'3BNNET19HU'!B100</f>
        <v>Vezetés-szervezés</v>
      </c>
      <c r="E77" s="464">
        <f>IF(COUNT('3BNNET19HU'!H100)=1,1,IF(COUNT('3BNNET19HU'!M100)=1,2,IF(COUNT('3BNNET19HU'!Q100)=1,3,IF(COUNT('3BNNET19HU'!W100)=1,4,IF(COUNT('3BNNET19HU'!AB100)=1,5,6)))))</f>
        <v>5</v>
      </c>
      <c r="F77" s="464">
        <f>'3BNNET19HU'!E100+'3BNNET19HU'!I100+'3BNNET19HU'!M100+'3BNNET19HU'!Q100+'3BNNET19HU'!U100+'3BNNET19HU'!Y100</f>
        <v>1</v>
      </c>
      <c r="G77" s="464">
        <f>'3BNNET19HU'!F100+'3BNNET19HU'!J100+'3BNNET19HU'!N100+'3BNNET19HU'!R100+'3BNNET19HU'!V100+'3BNNET19HU'!Z100</f>
        <v>2</v>
      </c>
      <c r="H77" s="464">
        <f>'3BNNET19HU'!H100+'3BNNET19HU'!L100+'3BNNET19HU'!P100+'3BNNET19HU'!T100+'3BNNET19HU'!X100+'3BNNET19HU'!AB100</f>
        <v>4</v>
      </c>
      <c r="I77" s="464" t="str">
        <f>'3BNNET19HU'!AD100</f>
        <v xml:space="preserve">Berke Szilárd </v>
      </c>
      <c r="J77" s="464" t="str">
        <f>'3BNNET19HU'!AC100</f>
        <v>Marketing és Menedzsment Intézet</v>
      </c>
    </row>
    <row r="78" spans="1:10" x14ac:dyDescent="0.2">
      <c r="A78" s="473" t="s">
        <v>304</v>
      </c>
      <c r="B78" s="464" t="str">
        <f>'3BNNET19HU'!A101</f>
        <v>Összesen</v>
      </c>
      <c r="C78" s="464" t="str">
        <f>'3BNNET19HU'!A101</f>
        <v>Összesen</v>
      </c>
      <c r="D78" s="464">
        <f>'3BNNET19HU'!B101</f>
        <v>0</v>
      </c>
      <c r="E78" s="464">
        <f>IF(COUNT('3BNNET19HU'!H101)=1,1,IF(COUNT('3BNNET19HU'!M101)=1,2,IF(COUNT('3BNNET19HU'!Q101)=1,3,IF(COUNT('3BNNET19HU'!W101)=1,4,IF(COUNT('3BNNET19HU'!AB101)=1,5,6)))))</f>
        <v>1</v>
      </c>
      <c r="F78" s="464">
        <f>'3BNNET19HU'!E101+'3BNNET19HU'!I101+'3BNNET19HU'!M101+'3BNNET19HU'!Q101+'3BNNET19HU'!U101+'3BNNET19HU'!Y101</f>
        <v>2</v>
      </c>
      <c r="G78" s="464">
        <f>'3BNNET19HU'!F101+'3BNNET19HU'!J101+'3BNNET19HU'!N101+'3BNNET19HU'!R101+'3BNNET19HU'!V101+'3BNNET19HU'!Z101</f>
        <v>7</v>
      </c>
      <c r="H78" s="464">
        <f>'3BNNET19HU'!H101+'3BNNET19HU'!L101+'3BNNET19HU'!P101+'3BNNET19HU'!T101+'3BNNET19HU'!X101+'3BNNET19HU'!AB101</f>
        <v>12</v>
      </c>
      <c r="I78" s="464">
        <f>'3BNNET19HU'!AD101</f>
        <v>0</v>
      </c>
      <c r="J78" s="464">
        <f>'3BNNET19HU'!AC101</f>
        <v>0</v>
      </c>
    </row>
    <row r="79" spans="1:10" x14ac:dyDescent="0.2">
      <c r="A79" s="473" t="s">
        <v>304</v>
      </c>
      <c r="B79" s="464" t="str">
        <f>'3BNNET19HU'!A102</f>
        <v>Modul összesen</v>
      </c>
      <c r="C79" s="464" t="str">
        <f>'3BNNET19HU'!A102</f>
        <v>Modul összesen</v>
      </c>
      <c r="D79" s="464">
        <f>'3BNNET19HU'!B102</f>
        <v>0</v>
      </c>
      <c r="E79" s="464">
        <f>IF(COUNT('3BNNET19HU'!H102)=1,1,IF(COUNT('3BNNET19HU'!M102)=1,2,IF(COUNT('3BNNET19HU'!Q102)=1,3,IF(COUNT('3BNNET19HU'!W102)=1,4,IF(COUNT('3BNNET19HU'!AB102)=1,5,6)))))</f>
        <v>1</v>
      </c>
      <c r="F79" s="464">
        <f>'3BNNET19HU'!E102+'3BNNET19HU'!I102+'3BNNET19HU'!M102+'3BNNET19HU'!Q102+'3BNNET19HU'!U102+'3BNNET19HU'!Y102</f>
        <v>34</v>
      </c>
      <c r="G79" s="464">
        <f>'3BNNET19HU'!F102+'3BNNET19HU'!J102+'3BNNET19HU'!N102+'3BNNET19HU'!R102+'3BNNET19HU'!V102+'3BNNET19HU'!Z102</f>
        <v>15</v>
      </c>
      <c r="H79" s="464">
        <f>'3BNNET19HU'!H102+'3BNNET19HU'!L102+'3BNNET19HU'!P102+'3BNNET19HU'!T102+'3BNNET19HU'!X102+'3BNNET19HU'!AB102</f>
        <v>63</v>
      </c>
      <c r="I79" s="464">
        <f>'3BNNET19HU'!AD102</f>
        <v>0</v>
      </c>
      <c r="J79" s="464">
        <f>'3BNNET19HU'!AC102</f>
        <v>0</v>
      </c>
    </row>
    <row r="80" spans="1:10" x14ac:dyDescent="0.2">
      <c r="A80" s="473" t="s">
        <v>304</v>
      </c>
      <c r="B80" s="464" t="str">
        <f>'3BNNET19HU'!A103</f>
        <v>Differenciált szakmai ismeretek - Európa tanulmányok specializáció</v>
      </c>
      <c r="C80" s="464" t="str">
        <f>'3BNNET19HU'!A103</f>
        <v>Differenciált szakmai ismeretek - Európa tanulmányok specializáció</v>
      </c>
      <c r="D80" s="464">
        <f>'3BNNET19HU'!B103</f>
        <v>0</v>
      </c>
      <c r="E80" s="464">
        <f>IF(COUNT('3BNNET19HU'!H103)=1,1,IF(COUNT('3BNNET19HU'!M103)=1,2,IF(COUNT('3BNNET19HU'!Q103)=1,3,IF(COUNT('3BNNET19HU'!W103)=1,4,IF(COUNT('3BNNET19HU'!AB103)=1,5,6)))))</f>
        <v>6</v>
      </c>
      <c r="F80" s="464">
        <f>'3BNNET19HU'!E103+'3BNNET19HU'!I103+'3BNNET19HU'!M103+'3BNNET19HU'!Q103+'3BNNET19HU'!U103+'3BNNET19HU'!Y103</f>
        <v>0</v>
      </c>
      <c r="G80" s="464">
        <f>'3BNNET19HU'!F103+'3BNNET19HU'!J103+'3BNNET19HU'!N103+'3BNNET19HU'!R103+'3BNNET19HU'!V103+'3BNNET19HU'!Z103</f>
        <v>0</v>
      </c>
      <c r="H80" s="464">
        <f>'3BNNET19HU'!H103+'3BNNET19HU'!L103+'3BNNET19HU'!P103+'3BNNET19HU'!T103+'3BNNET19HU'!X103+'3BNNET19HU'!AB103</f>
        <v>0</v>
      </c>
      <c r="I80" s="464">
        <f>'3BNNET19HU'!AD103</f>
        <v>0</v>
      </c>
      <c r="J80" s="464">
        <f>'3BNNET19HU'!AC103</f>
        <v>0</v>
      </c>
    </row>
    <row r="81" spans="1:10" x14ac:dyDescent="0.2">
      <c r="A81" s="473" t="s">
        <v>304</v>
      </c>
      <c r="B81" s="464" t="str">
        <f>'3BNNET19HU'!A104</f>
        <v>EU szakmai ismeretek</v>
      </c>
      <c r="C81" s="464" t="str">
        <f>'3BNNET19HU'!A104</f>
        <v>EU szakmai ismeretek</v>
      </c>
      <c r="D81" s="464">
        <f>'3BNNET19HU'!B104</f>
        <v>0</v>
      </c>
      <c r="E81" s="464">
        <f>IF(COUNT('3BNNET19HU'!H104)=1,1,IF(COUNT('3BNNET19HU'!M104)=1,2,IF(COUNT('3BNNET19HU'!Q104)=1,3,IF(COUNT('3BNNET19HU'!W104)=1,4,IF(COUNT('3BNNET19HU'!AB104)=1,5,6)))))</f>
        <v>6</v>
      </c>
      <c r="F81" s="464">
        <f>'3BNNET19HU'!E104+'3BNNET19HU'!I104+'3BNNET19HU'!M104+'3BNNET19HU'!Q104+'3BNNET19HU'!U104+'3BNNET19HU'!Y104</f>
        <v>0</v>
      </c>
      <c r="G81" s="464">
        <f>'3BNNET19HU'!F104+'3BNNET19HU'!J104+'3BNNET19HU'!N104+'3BNNET19HU'!R104+'3BNNET19HU'!V104+'3BNNET19HU'!Z104</f>
        <v>0</v>
      </c>
      <c r="H81" s="464">
        <f>'3BNNET19HU'!H104+'3BNNET19HU'!L104+'3BNNET19HU'!P104+'3BNNET19HU'!T104+'3BNNET19HU'!X104+'3BNNET19HU'!AB104</f>
        <v>0</v>
      </c>
      <c r="I81" s="464">
        <f>'3BNNET19HU'!AD104</f>
        <v>0</v>
      </c>
      <c r="J81" s="464">
        <f>'3BNNET19HU'!AC104</f>
        <v>0</v>
      </c>
    </row>
    <row r="82" spans="1:10" x14ac:dyDescent="0.2">
      <c r="A82" s="473" t="s">
        <v>304</v>
      </c>
      <c r="B82" s="464" t="str">
        <f>'3BNNET19HU'!A105</f>
        <v>3BNGK1EUS00017</v>
      </c>
      <c r="C82" s="464" t="str">
        <f t="shared" ref="C82:C86" si="12">C81</f>
        <v>EU szakmai ismeretek</v>
      </c>
      <c r="D82" s="464" t="str">
        <f>'3BNNET19HU'!B105</f>
        <v>Az Európai Unió szakpolitikái</v>
      </c>
      <c r="E82" s="464">
        <f>IF(COUNT('3BNNET19HU'!H105)=1,1,IF(COUNT('3BNNET19HU'!M105)=1,2,IF(COUNT('3BNNET19HU'!Q105)=1,3,IF(COUNT('3BNNET19HU'!W105)=1,4,IF(COUNT('3BNNET19HU'!AB105)=1,5,6)))))</f>
        <v>3</v>
      </c>
      <c r="F82" s="464">
        <f>'3BNNET19HU'!E105+'3BNNET19HU'!I105+'3BNNET19HU'!M105+'3BNNET19HU'!Q105+'3BNNET19HU'!U105+'3BNNET19HU'!Y105</f>
        <v>3</v>
      </c>
      <c r="G82" s="464">
        <f>'3BNNET19HU'!F105+'3BNNET19HU'!J105+'3BNNET19HU'!N105+'3BNNET19HU'!R105+'3BNNET19HU'!V105+'3BNNET19HU'!Z105</f>
        <v>1</v>
      </c>
      <c r="H82" s="464">
        <f>'3BNNET19HU'!H105+'3BNNET19HU'!L105+'3BNNET19HU'!P105+'3BNNET19HU'!T105+'3BNNET19HU'!X105+'3BNNET19HU'!AB105</f>
        <v>5</v>
      </c>
      <c r="I82" s="464" t="str">
        <f>'3BNNET19HU'!AD105</f>
        <v>Koponicsné  Györke Diána</v>
      </c>
      <c r="J82" s="464" t="str">
        <f>'3BNNET19HU'!AC105</f>
        <v>Regionális- és Agrárgazdaságtani Intézet</v>
      </c>
    </row>
    <row r="83" spans="1:10" x14ac:dyDescent="0.2">
      <c r="A83" s="473" t="s">
        <v>304</v>
      </c>
      <c r="B83" s="464" t="str">
        <f>'3BNNET19HU'!A106</f>
        <v>3BRTS1EUR00017</v>
      </c>
      <c r="C83" s="464" t="str">
        <f t="shared" si="12"/>
        <v>EU szakmai ismeretek</v>
      </c>
      <c r="D83" s="464" t="str">
        <f>'3BNNET19HU'!B106</f>
        <v>Az EU regionális és kohéziós politikája</v>
      </c>
      <c r="E83" s="464">
        <f>IF(COUNT('3BNNET19HU'!H106)=1,1,IF(COUNT('3BNNET19HU'!M106)=1,2,IF(COUNT('3BNNET19HU'!Q106)=1,3,IF(COUNT('3BNNET19HU'!W106)=1,4,IF(COUNT('3BNNET19HU'!AB106)=1,5,6)))))</f>
        <v>6</v>
      </c>
      <c r="F83" s="464">
        <f>'3BNNET19HU'!E106+'3BNNET19HU'!I106+'3BNNET19HU'!M106+'3BNNET19HU'!Q106+'3BNNET19HU'!U106+'3BNNET19HU'!Y106</f>
        <v>2</v>
      </c>
      <c r="G83" s="464">
        <f>'3BNNET19HU'!F106+'3BNNET19HU'!J106+'3BNNET19HU'!N106+'3BNNET19HU'!R106+'3BNNET19HU'!V106+'3BNNET19HU'!Z106</f>
        <v>1</v>
      </c>
      <c r="H83" s="464">
        <f>'3BNNET19HU'!H106+'3BNNET19HU'!L106+'3BNNET19HU'!P106+'3BNNET19HU'!T106+'3BNNET19HU'!X106+'3BNNET19HU'!AB106</f>
        <v>4</v>
      </c>
      <c r="I83" s="464" t="str">
        <f>'3BNNET19HU'!AD106</f>
        <v xml:space="preserve">Mezei Cecilia </v>
      </c>
      <c r="J83" s="464" t="str">
        <f>'3BNNET19HU'!AC106</f>
        <v>Regionális- és Agrárgazdaságtani Intézet</v>
      </c>
    </row>
    <row r="84" spans="1:10" x14ac:dyDescent="0.2">
      <c r="A84" s="473" t="s">
        <v>304</v>
      </c>
      <c r="B84" s="464" t="str">
        <f>'3BNNET19HU'!A107</f>
        <v>3BTTU1KBP00017</v>
      </c>
      <c r="C84" s="464" t="str">
        <f t="shared" si="12"/>
        <v>EU szakmai ismeretek</v>
      </c>
      <c r="D84" s="464" t="str">
        <f>'3BNNET19HU'!B107</f>
        <v>Az Európai Unió kül- és biztonságpolitikája</v>
      </c>
      <c r="E84" s="464">
        <f>IF(COUNT('3BNNET19HU'!H107)=1,1,IF(COUNT('3BNNET19HU'!M107)=1,2,IF(COUNT('3BNNET19HU'!Q107)=1,3,IF(COUNT('3BNNET19HU'!W107)=1,4,IF(COUNT('3BNNET19HU'!AB107)=1,5,6)))))</f>
        <v>6</v>
      </c>
      <c r="F84" s="464">
        <f>'3BNNET19HU'!E107+'3BNNET19HU'!I107+'3BNNET19HU'!M107+'3BNNET19HU'!Q107+'3BNNET19HU'!U107+'3BNNET19HU'!Y107</f>
        <v>3</v>
      </c>
      <c r="G84" s="464">
        <f>'3BNNET19HU'!F107+'3BNNET19HU'!J107+'3BNNET19HU'!N107+'3BNNET19HU'!R107+'3BNNET19HU'!V107+'3BNNET19HU'!Z107</f>
        <v>0</v>
      </c>
      <c r="H84" s="464">
        <f>'3BNNET19HU'!H107+'3BNNET19HU'!L107+'3BNNET19HU'!P107+'3BNNET19HU'!T107+'3BNNET19HU'!X107+'3BNNET19HU'!AB107</f>
        <v>4</v>
      </c>
      <c r="I84" s="464" t="str">
        <f>'3BNNET19HU'!AD107</f>
        <v xml:space="preserve">Szávai Ferenc </v>
      </c>
      <c r="J84" s="464" t="str">
        <f>'3BNNET19HU'!AC107</f>
        <v>Regionális- és Agrárgazdaságtani Intézet</v>
      </c>
    </row>
    <row r="85" spans="1:10" x14ac:dyDescent="0.2">
      <c r="A85" s="473" t="s">
        <v>304</v>
      </c>
      <c r="B85" s="464" t="str">
        <f>'3BNNET19HU'!A108</f>
        <v>3BNGK1NMP00017</v>
      </c>
      <c r="C85" s="464" t="str">
        <f t="shared" si="12"/>
        <v>EU szakmai ismeretek</v>
      </c>
      <c r="D85" s="464" t="str">
        <f>'3BNNET19HU'!B108</f>
        <v>Népesedési és migrációs problémák az Unióban</v>
      </c>
      <c r="E85" s="464">
        <f>IF(COUNT('3BNNET19HU'!H108)=1,1,IF(COUNT('3BNNET19HU'!M108)=1,2,IF(COUNT('3BNNET19HU'!Q108)=1,3,IF(COUNT('3BNNET19HU'!W108)=1,4,IF(COUNT('3BNNET19HU'!AB108)=1,5,6)))))</f>
        <v>5</v>
      </c>
      <c r="F85" s="464">
        <f>'3BNNET19HU'!E108+'3BNNET19HU'!I108+'3BNNET19HU'!M108+'3BNNET19HU'!Q108+'3BNNET19HU'!U108+'3BNNET19HU'!Y108</f>
        <v>2</v>
      </c>
      <c r="G85" s="464">
        <f>'3BNNET19HU'!F108+'3BNNET19HU'!J108+'3BNNET19HU'!N108+'3BNNET19HU'!R108+'3BNNET19HU'!V108+'3BNNET19HU'!Z108</f>
        <v>1</v>
      </c>
      <c r="H85" s="464">
        <f>'3BNNET19HU'!H108+'3BNNET19HU'!L108+'3BNNET19HU'!P108+'3BNNET19HU'!T108+'3BNNET19HU'!X108+'3BNNET19HU'!AB108</f>
        <v>4</v>
      </c>
      <c r="I85" s="464" t="str">
        <f>'3BNNET19HU'!AD108</f>
        <v>Koponicsné  Györke Diána</v>
      </c>
      <c r="J85" s="464" t="str">
        <f>'3BNNET19HU'!AC108</f>
        <v>Regionális- és Agrárgazdaságtani Intézet</v>
      </c>
    </row>
    <row r="86" spans="1:10" x14ac:dyDescent="0.2">
      <c r="A86" s="473" t="s">
        <v>304</v>
      </c>
      <c r="B86" s="464" t="str">
        <f>'3BNNET19HU'!A109</f>
        <v>3BTTU1EBK00017</v>
      </c>
      <c r="C86" s="464" t="str">
        <f t="shared" si="12"/>
        <v>EU szakmai ismeretek</v>
      </c>
      <c r="D86" s="464" t="str">
        <f>'3BNNET19HU'!B109</f>
        <v>Az EU balkáni és keleti bővítésének dilemmái</v>
      </c>
      <c r="E86" s="464">
        <f>IF(COUNT('3BNNET19HU'!H109)=1,1,IF(COUNT('3BNNET19HU'!M109)=1,2,IF(COUNT('3BNNET19HU'!Q109)=1,3,IF(COUNT('3BNNET19HU'!W109)=1,4,IF(COUNT('3BNNET19HU'!AB109)=1,5,6)))))</f>
        <v>5</v>
      </c>
      <c r="F86" s="464">
        <f>'3BNNET19HU'!E109+'3BNNET19HU'!I109+'3BNNET19HU'!M109+'3BNNET19HU'!Q109+'3BNNET19HU'!U109+'3BNNET19HU'!Y109</f>
        <v>3</v>
      </c>
      <c r="G86" s="464">
        <f>'3BNNET19HU'!F109+'3BNNET19HU'!J109+'3BNNET19HU'!N109+'3BNNET19HU'!R109+'3BNNET19HU'!V109+'3BNNET19HU'!Z109</f>
        <v>0</v>
      </c>
      <c r="H86" s="464">
        <f>'3BNNET19HU'!H109+'3BNNET19HU'!L109+'3BNNET19HU'!P109+'3BNNET19HU'!T109+'3BNNET19HU'!X109+'3BNNET19HU'!AB109</f>
        <v>4</v>
      </c>
      <c r="I86" s="464" t="str">
        <f>'3BNNET19HU'!AD109</f>
        <v xml:space="preserve">Seres Attila </v>
      </c>
      <c r="J86" s="464" t="str">
        <f>'3BNNET19HU'!AC109</f>
        <v>Társadalomtudományi</v>
      </c>
    </row>
    <row r="87" spans="1:10" x14ac:dyDescent="0.2">
      <c r="A87" s="473" t="s">
        <v>304</v>
      </c>
      <c r="B87" s="464" t="str">
        <f>'3BNNET19HU'!A110</f>
        <v>Összesen</v>
      </c>
      <c r="C87" s="464" t="str">
        <f>'3BNNET19HU'!A110</f>
        <v>Összesen</v>
      </c>
      <c r="D87" s="464">
        <f>'3BNNET19HU'!B110</f>
        <v>0</v>
      </c>
      <c r="E87" s="464">
        <f>IF(COUNT('3BNNET19HU'!H110)=1,1,IF(COUNT('3BNNET19HU'!M110)=1,2,IF(COUNT('3BNNET19HU'!Q110)=1,3,IF(COUNT('3BNNET19HU'!W110)=1,4,IF(COUNT('3BNNET19HU'!AB110)=1,5,6)))))</f>
        <v>1</v>
      </c>
      <c r="F87" s="464">
        <f>'3BNNET19HU'!E110+'3BNNET19HU'!I110+'3BNNET19HU'!M110+'3BNNET19HU'!Q110+'3BNNET19HU'!U110+'3BNNET19HU'!Y110</f>
        <v>13</v>
      </c>
      <c r="G87" s="464">
        <f>'3BNNET19HU'!F110+'3BNNET19HU'!J110+'3BNNET19HU'!N110+'3BNNET19HU'!R110+'3BNNET19HU'!V110+'3BNNET19HU'!Z110</f>
        <v>3</v>
      </c>
      <c r="H87" s="464">
        <f>'3BNNET19HU'!H110+'3BNNET19HU'!L110+'3BNNET19HU'!P110+'3BNNET19HU'!T110+'3BNNET19HU'!X110+'3BNNET19HU'!AB110</f>
        <v>21</v>
      </c>
      <c r="I87" s="464">
        <f>'3BNNET19HU'!AD110</f>
        <v>0</v>
      </c>
      <c r="J87" s="464">
        <f>'3BNNET19HU'!AC110</f>
        <v>0</v>
      </c>
    </row>
    <row r="88" spans="1:10" x14ac:dyDescent="0.2">
      <c r="A88" s="473" t="s">
        <v>304</v>
      </c>
      <c r="B88" s="464" t="str">
        <f>'3BNNET19HU'!A111</f>
        <v>EU szaknyelv modul (két nyelv választása kötelező)</v>
      </c>
      <c r="C88" s="464" t="str">
        <f>'3BNNET19HU'!A111</f>
        <v>EU szaknyelv modul (két nyelv választása kötelező)</v>
      </c>
      <c r="D88" s="464">
        <f>'3BNNET19HU'!B111</f>
        <v>0</v>
      </c>
      <c r="E88" s="464">
        <f>IF(COUNT('3BNNET19HU'!H111)=1,1,IF(COUNT('3BNNET19HU'!M111)=1,2,IF(COUNT('3BNNET19HU'!Q111)=1,3,IF(COUNT('3BNNET19HU'!W111)=1,4,IF(COUNT('3BNNET19HU'!AB111)=1,5,6)))))</f>
        <v>6</v>
      </c>
      <c r="F88" s="464">
        <f>'3BNNET19HU'!E111+'3BNNET19HU'!I111+'3BNNET19HU'!M111+'3BNNET19HU'!Q111+'3BNNET19HU'!U111+'3BNNET19HU'!Y111</f>
        <v>0</v>
      </c>
      <c r="G88" s="464">
        <f>'3BNNET19HU'!F111+'3BNNET19HU'!J111+'3BNNET19HU'!N111+'3BNNET19HU'!R111+'3BNNET19HU'!V111+'3BNNET19HU'!Z111</f>
        <v>0</v>
      </c>
      <c r="H88" s="464">
        <f>'3BNNET19HU'!H111+'3BNNET19HU'!L111+'3BNNET19HU'!P111+'3BNNET19HU'!T111+'3BNNET19HU'!X111+'3BNNET19HU'!AB111</f>
        <v>0</v>
      </c>
      <c r="I88" s="464">
        <f>'3BNNET19HU'!AD111</f>
        <v>0</v>
      </c>
      <c r="J88" s="464">
        <f>'3BNNET19HU'!AC111</f>
        <v>0</v>
      </c>
    </row>
    <row r="89" spans="1:10" x14ac:dyDescent="0.2">
      <c r="A89" s="473" t="s">
        <v>304</v>
      </c>
      <c r="B89" s="464" t="str">
        <f>'3BNNET19HU'!A112</f>
        <v>3BICS2EEU00017</v>
      </c>
      <c r="C89" s="464" t="str">
        <f t="shared" ref="C89:C93" si="13">C88</f>
        <v>EU szaknyelv modul (két nyelv választása kötelező)</v>
      </c>
      <c r="D89" s="464" t="str">
        <f>'3BNNET19HU'!B112</f>
        <v>English for the European Union</v>
      </c>
      <c r="E89" s="464">
        <f>IF(COUNT('3BNNET19HU'!H112)=1,1,IF(COUNT('3BNNET19HU'!M112)=1,2,IF(COUNT('3BNNET19HU'!Q112)=1,3,IF(COUNT('3BNNET19HU'!W112)=1,4,IF(COUNT('3BNNET19HU'!AB112)=1,5,6)))))</f>
        <v>6</v>
      </c>
      <c r="F89" s="464">
        <f>'3BNNET19HU'!E112+'3BNNET19HU'!I112+'3BNNET19HU'!M112+'3BNNET19HU'!Q112+'3BNNET19HU'!U112+'3BNNET19HU'!Y112</f>
        <v>0</v>
      </c>
      <c r="G89" s="464">
        <f>'3BNNET19HU'!F112+'3BNNET19HU'!J112+'3BNNET19HU'!N112+'3BNNET19HU'!R112+'3BNNET19HU'!V112+'3BNNET19HU'!Z112</f>
        <v>4</v>
      </c>
      <c r="H89" s="464">
        <f>'3BNNET19HU'!H112+'3BNNET19HU'!L112+'3BNNET19HU'!P112+'3BNNET19HU'!T112+'3BNNET19HU'!X112+'3BNNET19HU'!AB112</f>
        <v>5</v>
      </c>
      <c r="I89" s="464" t="str">
        <f>'3BNNET19HU'!AD112</f>
        <v>Kusz Viktória</v>
      </c>
      <c r="J89" s="464" t="str">
        <f>'3BNNET19HU'!AC112</f>
        <v>Idegen Nyelvi Igazgatóság</v>
      </c>
    </row>
    <row r="90" spans="1:10" x14ac:dyDescent="0.2">
      <c r="A90" s="473" t="s">
        <v>304</v>
      </c>
      <c r="B90" s="464" t="str">
        <f>'3BNNET19HU'!A113</f>
        <v>3BICS2EUD00017</v>
      </c>
      <c r="C90" s="464" t="str">
        <f t="shared" si="13"/>
        <v>EU szaknyelv modul (két nyelv választása kötelező)</v>
      </c>
      <c r="D90" s="464" t="str">
        <f>'3BNNET19HU'!B113</f>
        <v>EU-Deutsch</v>
      </c>
      <c r="E90" s="464">
        <f>IF(COUNT('3BNNET19HU'!H113)=1,1,IF(COUNT('3BNNET19HU'!M113)=1,2,IF(COUNT('3BNNET19HU'!Q113)=1,3,IF(COUNT('3BNNET19HU'!W113)=1,4,IF(COUNT('3BNNET19HU'!AB113)=1,5,6)))))</f>
        <v>6</v>
      </c>
      <c r="F90" s="464">
        <f>'3BNNET19HU'!E113+'3BNNET19HU'!I113+'3BNNET19HU'!M113+'3BNNET19HU'!Q113+'3BNNET19HU'!U113+'3BNNET19HU'!Y113</f>
        <v>0</v>
      </c>
      <c r="G90" s="464">
        <f>'3BNNET19HU'!F113+'3BNNET19HU'!J113+'3BNNET19HU'!N113+'3BNNET19HU'!R113+'3BNNET19HU'!V113+'3BNNET19HU'!Z113</f>
        <v>4</v>
      </c>
      <c r="H90" s="464">
        <f>'3BNNET19HU'!H113+'3BNNET19HU'!L113+'3BNNET19HU'!P113+'3BNNET19HU'!T113+'3BNNET19HU'!X113+'3BNNET19HU'!AB113</f>
        <v>5</v>
      </c>
      <c r="I90" s="464" t="str">
        <f>'3BNNET19HU'!AD113</f>
        <v xml:space="preserve">Fekete Lilla Sára </v>
      </c>
      <c r="J90" s="464" t="str">
        <f>'3BNNET19HU'!AC113</f>
        <v>Idegen Nyelvi Igazgatóság</v>
      </c>
    </row>
    <row r="91" spans="1:10" x14ac:dyDescent="0.2">
      <c r="A91" s="473" t="s">
        <v>304</v>
      </c>
      <c r="B91" s="464" t="str">
        <f>'3BNNET19HU'!A114</f>
        <v>3BTTT2LFI00017</v>
      </c>
      <c r="C91" s="464" t="str">
        <f t="shared" si="13"/>
        <v>EU szaknyelv modul (két nyelv választása kötelező)</v>
      </c>
      <c r="D91" s="464" t="str">
        <f>'3BNNET19HU'!B114</f>
        <v>Le français dés institutions européennes</v>
      </c>
      <c r="E91" s="464">
        <f>IF(COUNT('3BNNET19HU'!H114)=1,1,IF(COUNT('3BNNET19HU'!M114)=1,2,IF(COUNT('3BNNET19HU'!Q114)=1,3,IF(COUNT('3BNNET19HU'!W114)=1,4,IF(COUNT('3BNNET19HU'!AB114)=1,5,6)))))</f>
        <v>6</v>
      </c>
      <c r="F91" s="464">
        <f>'3BNNET19HU'!E114+'3BNNET19HU'!I114+'3BNNET19HU'!M114+'3BNNET19HU'!Q114+'3BNNET19HU'!U114+'3BNNET19HU'!Y114</f>
        <v>0</v>
      </c>
      <c r="G91" s="464">
        <f>'3BNNET19HU'!F114+'3BNNET19HU'!J114+'3BNNET19HU'!N114+'3BNNET19HU'!R114+'3BNNET19HU'!V114+'3BNNET19HU'!Z114</f>
        <v>4</v>
      </c>
      <c r="H91" s="464">
        <f>'3BNNET19HU'!H114+'3BNNET19HU'!L114+'3BNNET19HU'!P114+'3BNNET19HU'!T114+'3BNNET19HU'!X114+'3BNNET19HU'!AB114</f>
        <v>5</v>
      </c>
      <c r="I91" s="464" t="str">
        <f>'3BNNET19HU'!AD114</f>
        <v xml:space="preserve">Bács Gábor </v>
      </c>
      <c r="J91" s="464" t="str">
        <f>'3BNNET19HU'!AC114</f>
        <v>Társadalomtudományi</v>
      </c>
    </row>
    <row r="92" spans="1:10" x14ac:dyDescent="0.2">
      <c r="A92" s="473" t="s">
        <v>304</v>
      </c>
      <c r="B92" s="464" t="str">
        <f>'3BNNET19HU'!A115</f>
        <v>3BTTT2TEP00017</v>
      </c>
      <c r="C92" s="464" t="str">
        <f t="shared" si="13"/>
        <v>EU szaknyelv modul (két nyelv választása kötelező)</v>
      </c>
      <c r="D92" s="464" t="str">
        <f>'3BNNET19HU'!B115</f>
        <v>Tерминология ЕС на русском языке</v>
      </c>
      <c r="E92" s="464">
        <f>IF(COUNT('3BNNET19HU'!H115)=1,1,IF(COUNT('3BNNET19HU'!M115)=1,2,IF(COUNT('3BNNET19HU'!Q115)=1,3,IF(COUNT('3BNNET19HU'!W115)=1,4,IF(COUNT('3BNNET19HU'!AB115)=1,5,6)))))</f>
        <v>6</v>
      </c>
      <c r="F92" s="464">
        <f>'3BNNET19HU'!E115+'3BNNET19HU'!I115+'3BNNET19HU'!M115+'3BNNET19HU'!Q115+'3BNNET19HU'!U115+'3BNNET19HU'!Y115</f>
        <v>0</v>
      </c>
      <c r="G92" s="464">
        <f>'3BNNET19HU'!F115+'3BNNET19HU'!J115+'3BNNET19HU'!N115+'3BNNET19HU'!R115+'3BNNET19HU'!V115+'3BNNET19HU'!Z115</f>
        <v>4</v>
      </c>
      <c r="H92" s="464">
        <f>'3BNNET19HU'!H115+'3BNNET19HU'!L115+'3BNNET19HU'!P115+'3BNNET19HU'!T115+'3BNNET19HU'!X115+'3BNNET19HU'!AB115</f>
        <v>5</v>
      </c>
      <c r="I92" s="464" t="str">
        <f>'3BNNET19HU'!AD115</f>
        <v xml:space="preserve">Kolontári Attila  </v>
      </c>
      <c r="J92" s="464" t="str">
        <f>'3BNNET19HU'!AC115</f>
        <v>Társadalomtudományi</v>
      </c>
    </row>
    <row r="93" spans="1:10" x14ac:dyDescent="0.2">
      <c r="A93" s="473" t="s">
        <v>304</v>
      </c>
      <c r="B93" s="464" t="str">
        <f>'3BNNET19HU'!A116</f>
        <v>3BTTT2TEM00017</v>
      </c>
      <c r="C93" s="464" t="str">
        <f t="shared" si="13"/>
        <v>EU szaknyelv modul (két nyelv választása kötelező)</v>
      </c>
      <c r="D93" s="464" t="str">
        <f>'3BNNET19HU'!B116</f>
        <v>Temas y terminologia de la UE</v>
      </c>
      <c r="E93" s="464">
        <f>IF(COUNT('3BNNET19HU'!H116)=1,1,IF(COUNT('3BNNET19HU'!M116)=1,2,IF(COUNT('3BNNET19HU'!Q116)=1,3,IF(COUNT('3BNNET19HU'!W116)=1,4,IF(COUNT('3BNNET19HU'!AB116)=1,5,6)))))</f>
        <v>6</v>
      </c>
      <c r="F93" s="464">
        <f>'3BNNET19HU'!E116+'3BNNET19HU'!I116+'3BNNET19HU'!M116+'3BNNET19HU'!Q116+'3BNNET19HU'!U116+'3BNNET19HU'!Y116</f>
        <v>0</v>
      </c>
      <c r="G93" s="464">
        <f>'3BNNET19HU'!F116+'3BNNET19HU'!J116+'3BNNET19HU'!N116+'3BNNET19HU'!R116+'3BNNET19HU'!V116+'3BNNET19HU'!Z116</f>
        <v>4</v>
      </c>
      <c r="H93" s="464">
        <f>'3BNNET19HU'!H116+'3BNNET19HU'!L116+'3BNNET19HU'!P116+'3BNNET19HU'!T116+'3BNNET19HU'!X116+'3BNNET19HU'!AB116</f>
        <v>5</v>
      </c>
      <c r="I93" s="464" t="str">
        <f>'3BNNET19HU'!AD116</f>
        <v xml:space="preserve">Horváth Gyula </v>
      </c>
      <c r="J93" s="464" t="str">
        <f>'3BNNET19HU'!AC116</f>
        <v>Társadalomtudományi</v>
      </c>
    </row>
    <row r="94" spans="1:10" x14ac:dyDescent="0.2">
      <c r="A94" s="473" t="s">
        <v>304</v>
      </c>
      <c r="B94" s="464" t="str">
        <f>'3BNNET19HU'!A117</f>
        <v>Összesen</v>
      </c>
      <c r="C94" s="464" t="str">
        <f>'3BNNET19HU'!A117</f>
        <v>Összesen</v>
      </c>
      <c r="D94" s="464">
        <f>'3BNNET19HU'!B117</f>
        <v>0</v>
      </c>
      <c r="E94" s="464">
        <f>IF(COUNT('3BNNET19HU'!H117)=1,1,IF(COUNT('3BNNET19HU'!M117)=1,2,IF(COUNT('3BNNET19HU'!Q117)=1,3,IF(COUNT('3BNNET19HU'!W117)=1,4,IF(COUNT('3BNNET19HU'!AB117)=1,5,6)))))</f>
        <v>1</v>
      </c>
      <c r="F94" s="464">
        <f>'3BNNET19HU'!E117+'3BNNET19HU'!I117+'3BNNET19HU'!M117+'3BNNET19HU'!Q117+'3BNNET19HU'!U117+'3BNNET19HU'!Y117</f>
        <v>0</v>
      </c>
      <c r="G94" s="464">
        <f>'3BNNET19HU'!F117+'3BNNET19HU'!J117+'3BNNET19HU'!N117+'3BNNET19HU'!R117+'3BNNET19HU'!V117+'3BNNET19HU'!Z117</f>
        <v>8</v>
      </c>
      <c r="H94" s="464">
        <f>'3BNNET19HU'!H117+'3BNNET19HU'!L117+'3BNNET19HU'!P117+'3BNNET19HU'!T117+'3BNNET19HU'!X117+'3BNNET19HU'!AB117</f>
        <v>10</v>
      </c>
      <c r="I94" s="464">
        <f>'3BNNET19HU'!AD117</f>
        <v>0</v>
      </c>
      <c r="J94" s="464">
        <f>'3BNNET19HU'!AC117</f>
        <v>0</v>
      </c>
    </row>
    <row r="95" spans="1:10" x14ac:dyDescent="0.2">
      <c r="A95" s="473" t="s">
        <v>304</v>
      </c>
      <c r="B95" s="464" t="str">
        <f>'3BNNET19HU'!A118</f>
        <v>Specializáció összesen</v>
      </c>
      <c r="C95" s="464" t="str">
        <f>'3BNNET19HU'!A118</f>
        <v>Specializáció összesen</v>
      </c>
      <c r="D95" s="464">
        <f>'3BNNET19HU'!B118</f>
        <v>0</v>
      </c>
      <c r="E95" s="464">
        <f>IF(COUNT('3BNNET19HU'!H118)=1,1,IF(COUNT('3BNNET19HU'!M118)=1,2,IF(COUNT('3BNNET19HU'!Q118)=1,3,IF(COUNT('3BNNET19HU'!W118)=1,4,IF(COUNT('3BNNET19HU'!AB118)=1,5,6)))))</f>
        <v>1</v>
      </c>
      <c r="F95" s="464">
        <f>'3BNNET19HU'!E118+'3BNNET19HU'!I118+'3BNNET19HU'!M118+'3BNNET19HU'!Q118+'3BNNET19HU'!U118+'3BNNET19HU'!Y118</f>
        <v>13</v>
      </c>
      <c r="G95" s="464">
        <f>'3BNNET19HU'!F118+'3BNNET19HU'!J118+'3BNNET19HU'!N118+'3BNNET19HU'!R118+'3BNNET19HU'!V118+'3BNNET19HU'!Z118</f>
        <v>11</v>
      </c>
      <c r="H95" s="464">
        <f>'3BNNET19HU'!H118+'3BNNET19HU'!L118+'3BNNET19HU'!P118+'3BNNET19HU'!T118+'3BNNET19HU'!X118+'3BNNET19HU'!AB118</f>
        <v>31</v>
      </c>
      <c r="I95" s="464">
        <f>'3BNNET19HU'!AD118</f>
        <v>0</v>
      </c>
      <c r="J95" s="464">
        <f>'3BNNET19HU'!AC118</f>
        <v>0</v>
      </c>
    </row>
    <row r="96" spans="1:10" x14ac:dyDescent="0.2">
      <c r="A96" s="473" t="s">
        <v>304</v>
      </c>
      <c r="B96" s="464" t="str">
        <f>'3BNNET19HU'!A132</f>
        <v>Szabadon választható tárgyak</v>
      </c>
      <c r="C96" s="464" t="str">
        <f>'3BNNET19HU'!A132</f>
        <v>Szabadon választható tárgyak</v>
      </c>
      <c r="D96" s="464">
        <f>'3BNNET19HU'!B132</f>
        <v>0</v>
      </c>
      <c r="E96" s="464">
        <f>IF(COUNT('3BNNET19HU'!H132)=1,1,IF(COUNT('3BNNET19HU'!M132)=1,2,IF(COUNT('3BNNET19HU'!Q132)=1,3,IF(COUNT('3BNNET19HU'!W132)=1,4,IF(COUNT('3BNNET19HU'!AB132)=1,5,6)))))</f>
        <v>6</v>
      </c>
      <c r="F96" s="464">
        <f>'3BNNET19HU'!E132+'3BNNET19HU'!I132+'3BNNET19HU'!M132+'3BNNET19HU'!Q132+'3BNNET19HU'!U132+'3BNNET19HU'!Y132</f>
        <v>0</v>
      </c>
      <c r="G96" s="464">
        <f>'3BNNET19HU'!F132+'3BNNET19HU'!J132+'3BNNET19HU'!N132+'3BNNET19HU'!R132+'3BNNET19HU'!V132+'3BNNET19HU'!Z132</f>
        <v>0</v>
      </c>
      <c r="H96" s="464">
        <f>'3BNNET19HU'!H132+'3BNNET19HU'!L132+'3BNNET19HU'!P132+'3BNNET19HU'!T132+'3BNNET19HU'!X132+'3BNNET19HU'!AB132</f>
        <v>0</v>
      </c>
      <c r="I96" s="464">
        <f>'3BNNET19HU'!AD132</f>
        <v>0</v>
      </c>
      <c r="J96" s="464">
        <f>'3BNNET19HU'!AC132</f>
        <v>0</v>
      </c>
    </row>
    <row r="97" spans="1:10" x14ac:dyDescent="0.2">
      <c r="A97" s="473" t="s">
        <v>304</v>
      </c>
      <c r="B97" s="464" t="str">
        <f>'3BNNET19HU'!A133</f>
        <v>12 kredit megszerzése kötelező</v>
      </c>
      <c r="C97" s="464" t="str">
        <f>'3BNNET19HU'!A133</f>
        <v>12 kredit megszerzése kötelező</v>
      </c>
      <c r="D97" s="464">
        <f>'3BNNET19HU'!B133</f>
        <v>0</v>
      </c>
      <c r="E97" s="464">
        <f>IF(COUNT('3BNNET19HU'!H133)=1,1,IF(COUNT('3BNNET19HU'!M133)=1,2,IF(COUNT('3BNNET19HU'!Q133)=1,3,IF(COUNT('3BNNET19HU'!W133)=1,4,IF(COUNT('3BNNET19HU'!AB133)=1,5,6)))))</f>
        <v>6</v>
      </c>
      <c r="F97" s="464">
        <f>'3BNNET19HU'!E133+'3BNNET19HU'!I133+'3BNNET19HU'!M133+'3BNNET19HU'!Q133+'3BNNET19HU'!U133+'3BNNET19HU'!Y133</f>
        <v>0</v>
      </c>
      <c r="G97" s="464">
        <f>'3BNNET19HU'!F133+'3BNNET19HU'!J133+'3BNNET19HU'!N133+'3BNNET19HU'!R133+'3BNNET19HU'!V133+'3BNNET19HU'!Z133</f>
        <v>0</v>
      </c>
      <c r="H97" s="464">
        <f>'3BNNET19HU'!H133+'3BNNET19HU'!L133+'3BNNET19HU'!P133+'3BNNET19HU'!T133+'3BNNET19HU'!X133+'3BNNET19HU'!AB133</f>
        <v>0</v>
      </c>
      <c r="I97" s="464">
        <f>'3BNNET19HU'!AD133</f>
        <v>0</v>
      </c>
      <c r="J97" s="464">
        <f>'3BNNET19HU'!AC133</f>
        <v>0</v>
      </c>
    </row>
    <row r="98" spans="1:10" x14ac:dyDescent="0.2">
      <c r="A98" s="473" t="s">
        <v>304</v>
      </c>
      <c r="B98" s="464" t="str">
        <f>'3BNNET19HU'!A134</f>
        <v>Ember és gazdaság modul</v>
      </c>
      <c r="C98" s="464" t="str">
        <f>'3BNNET19HU'!A134</f>
        <v>Ember és gazdaság modul</v>
      </c>
      <c r="D98" s="464">
        <f>'3BNNET19HU'!B134</f>
        <v>0</v>
      </c>
      <c r="E98" s="464">
        <f>IF(COUNT('3BNNET19HU'!H134)=1,1,IF(COUNT('3BNNET19HU'!M134)=1,2,IF(COUNT('3BNNET19HU'!Q134)=1,3,IF(COUNT('3BNNET19HU'!W134)=1,4,IF(COUNT('3BNNET19HU'!AB134)=1,5,6)))))</f>
        <v>6</v>
      </c>
      <c r="F98" s="464">
        <f>'3BNNET19HU'!E134+'3BNNET19HU'!I134+'3BNNET19HU'!M134+'3BNNET19HU'!Q134+'3BNNET19HU'!U134+'3BNNET19HU'!Y134</f>
        <v>0</v>
      </c>
      <c r="G98" s="464">
        <f>'3BNNET19HU'!F134+'3BNNET19HU'!J134+'3BNNET19HU'!N134+'3BNNET19HU'!R134+'3BNNET19HU'!V134+'3BNNET19HU'!Z134</f>
        <v>0</v>
      </c>
      <c r="H98" s="464">
        <f>'3BNNET19HU'!H134+'3BNNET19HU'!L134+'3BNNET19HU'!P134+'3BNNET19HU'!T134+'3BNNET19HU'!X134+'3BNNET19HU'!AB134</f>
        <v>0</v>
      </c>
      <c r="I98" s="464">
        <f>'3BNNET19HU'!AD134</f>
        <v>0</v>
      </c>
      <c r="J98" s="464">
        <f>'3BNNET19HU'!AC134</f>
        <v>0</v>
      </c>
    </row>
    <row r="99" spans="1:10" x14ac:dyDescent="0.2">
      <c r="A99" s="473" t="s">
        <v>304</v>
      </c>
      <c r="B99" s="464" t="str">
        <f>'3BNNET19HU'!A135</f>
        <v>3BTTU3GSZ00017</v>
      </c>
      <c r="C99" s="464" t="str">
        <f t="shared" ref="C99:C100" si="14">C98</f>
        <v>Ember és gazdaság modul</v>
      </c>
      <c r="D99" s="464" t="str">
        <f>'3BNNET19HU'!B135</f>
        <v>Gazdaságszociológia</v>
      </c>
      <c r="E99" s="464">
        <f>IF(COUNT('3BNNET19HU'!H135)=1,1,IF(COUNT('3BNNET19HU'!M135)=1,2,IF(COUNT('3BNNET19HU'!Q135)=1,3,IF(COUNT('3BNNET19HU'!W135)=1,4,IF(COUNT('3BNNET19HU'!AB135)=1,5,6)))))</f>
        <v>3</v>
      </c>
      <c r="F99" s="464">
        <f>'3BNNET19HU'!E135+'3BNNET19HU'!I135+'3BNNET19HU'!M135+'3BNNET19HU'!Q135+'3BNNET19HU'!U135+'3BNNET19HU'!Y135</f>
        <v>2</v>
      </c>
      <c r="G99" s="464">
        <f>'3BNNET19HU'!F135+'3BNNET19HU'!J135+'3BNNET19HU'!N135+'3BNNET19HU'!R135+'3BNNET19HU'!V135+'3BNNET19HU'!Z135</f>
        <v>1</v>
      </c>
      <c r="H99" s="464">
        <f>'3BNNET19HU'!H135+'3BNNET19HU'!L135+'3BNNET19HU'!P135+'3BNNET19HU'!T135+'3BNNET19HU'!X135+'3BNNET19HU'!AB135</f>
        <v>4</v>
      </c>
      <c r="I99" s="464" t="str">
        <f>'3BNNET19HU'!AD135</f>
        <v xml:space="preserve">Molnár Gábor </v>
      </c>
      <c r="J99" s="464" t="str">
        <f>'3BNNET19HU'!AC135</f>
        <v>Társadalomtudományi</v>
      </c>
    </row>
    <row r="100" spans="1:10" x14ac:dyDescent="0.2">
      <c r="A100" s="473" t="s">
        <v>304</v>
      </c>
      <c r="B100" s="464" t="str">
        <f>'3BNNET19HU'!A136</f>
        <v>3BTTT3GAE00017</v>
      </c>
      <c r="C100" s="464" t="str">
        <f t="shared" si="14"/>
        <v>Ember és gazdaság modul</v>
      </c>
      <c r="D100" s="464" t="str">
        <f>'3BNNET19HU'!B136</f>
        <v>Gazdasági etika</v>
      </c>
      <c r="E100" s="464">
        <f>IF(COUNT('3BNNET19HU'!H136)=1,1,IF(COUNT('3BNNET19HU'!M136)=1,2,IF(COUNT('3BNNET19HU'!Q136)=1,3,IF(COUNT('3BNNET19HU'!W136)=1,4,IF(COUNT('3BNNET19HU'!AB136)=1,5,6)))))</f>
        <v>5</v>
      </c>
      <c r="F100" s="464">
        <f>'3BNNET19HU'!E136+'3BNNET19HU'!I136+'3BNNET19HU'!M136+'3BNNET19HU'!Q136+'3BNNET19HU'!U136+'3BNNET19HU'!Y136</f>
        <v>2</v>
      </c>
      <c r="G100" s="464">
        <f>'3BNNET19HU'!F136+'3BNNET19HU'!J136+'3BNNET19HU'!N136+'3BNNET19HU'!R136+'3BNNET19HU'!V136+'3BNNET19HU'!Z136</f>
        <v>1</v>
      </c>
      <c r="H100" s="464">
        <f>'3BNNET19HU'!H136+'3BNNET19HU'!L136+'3BNNET19HU'!P136+'3BNNET19HU'!T136+'3BNNET19HU'!X136+'3BNNET19HU'!AB136</f>
        <v>4</v>
      </c>
      <c r="I100" s="464" t="str">
        <f>'3BNNET19HU'!AD136</f>
        <v xml:space="preserve">Molnár Gábor </v>
      </c>
      <c r="J100" s="464" t="str">
        <f>'3BNNET19HU'!AC136</f>
        <v>Társadalomtudományi</v>
      </c>
    </row>
    <row r="101" spans="1:10" x14ac:dyDescent="0.2">
      <c r="A101" s="473" t="s">
        <v>304</v>
      </c>
      <c r="B101" s="464" t="str">
        <f>'3BNNET19HU'!A137</f>
        <v>Társadalom- és civilizációelméleti modul</v>
      </c>
      <c r="C101" s="464" t="str">
        <f>'3BNNET19HU'!A137</f>
        <v>Társadalom- és civilizációelméleti modul</v>
      </c>
      <c r="D101" s="464">
        <f>'3BNNET19HU'!B137</f>
        <v>0</v>
      </c>
      <c r="E101" s="464">
        <f>IF(COUNT('3BNNET19HU'!H137)=1,1,IF(COUNT('3BNNET19HU'!M137)=1,2,IF(COUNT('3BNNET19HU'!Q137)=1,3,IF(COUNT('3BNNET19HU'!W137)=1,4,IF(COUNT('3BNNET19HU'!AB137)=1,5,6)))))</f>
        <v>6</v>
      </c>
      <c r="F101" s="464">
        <f>'3BNNET19HU'!E137+'3BNNET19HU'!I137+'3BNNET19HU'!M137+'3BNNET19HU'!Q137+'3BNNET19HU'!U137+'3BNNET19HU'!Y137</f>
        <v>0</v>
      </c>
      <c r="G101" s="464">
        <f>'3BNNET19HU'!F137+'3BNNET19HU'!J137+'3BNNET19HU'!N137+'3BNNET19HU'!R137+'3BNNET19HU'!V137+'3BNNET19HU'!Z137</f>
        <v>0</v>
      </c>
      <c r="H101" s="464">
        <f>'3BNNET19HU'!H137+'3BNNET19HU'!L137+'3BNNET19HU'!P137+'3BNNET19HU'!T137+'3BNNET19HU'!X137+'3BNNET19HU'!AB137</f>
        <v>0</v>
      </c>
      <c r="I101" s="464">
        <f>'3BNNET19HU'!AD137</f>
        <v>0</v>
      </c>
      <c r="J101" s="464">
        <f>'3BNNET19HU'!AC137</f>
        <v>0</v>
      </c>
    </row>
    <row r="102" spans="1:10" x14ac:dyDescent="0.2">
      <c r="A102" s="473" t="s">
        <v>304</v>
      </c>
      <c r="B102" s="464" t="str">
        <f>'3BNNET19HU'!A138</f>
        <v>3BTTT3AKM00017</v>
      </c>
      <c r="C102" s="464" t="str">
        <f>C101</f>
        <v>Társadalom- és civilizációelméleti modul</v>
      </c>
      <c r="D102" s="464" t="str">
        <f>'3BNNET19HU'!B138</f>
        <v>A késő modern társadalmak elméletei</v>
      </c>
      <c r="E102" s="464">
        <f>IF(COUNT('3BNNET19HU'!H138)=1,1,IF(COUNT('3BNNET19HU'!M138)=1,2,IF(COUNT('3BNNET19HU'!Q138)=1,3,IF(COUNT('3BNNET19HU'!W138)=1,4,IF(COUNT('3BNNET19HU'!AB138)=1,5,6)))))</f>
        <v>3</v>
      </c>
      <c r="F102" s="464">
        <f>'3BNNET19HU'!E138+'3BNNET19HU'!I138+'3BNNET19HU'!M138+'3BNNET19HU'!Q138+'3BNNET19HU'!U138+'3BNNET19HU'!Y138</f>
        <v>2</v>
      </c>
      <c r="G102" s="464">
        <f>'3BNNET19HU'!F138+'3BNNET19HU'!J138+'3BNNET19HU'!N138+'3BNNET19HU'!R138+'3BNNET19HU'!V138+'3BNNET19HU'!Z138</f>
        <v>1</v>
      </c>
      <c r="H102" s="464">
        <f>'3BNNET19HU'!H138+'3BNNET19HU'!L138+'3BNNET19HU'!P138+'3BNNET19HU'!T138+'3BNNET19HU'!X138+'3BNNET19HU'!AB138</f>
        <v>4</v>
      </c>
      <c r="I102" s="464" t="str">
        <f>'3BNNET19HU'!AD138</f>
        <v xml:space="preserve">Molnár Gábor </v>
      </c>
      <c r="J102" s="464" t="str">
        <f>'3BNNET19HU'!AC138</f>
        <v>Társadalomtudományi</v>
      </c>
    </row>
    <row r="103" spans="1:10" x14ac:dyDescent="0.2">
      <c r="A103" s="473" t="s">
        <v>304</v>
      </c>
      <c r="B103" s="464" t="str">
        <f>'3BNNET19HU'!A139</f>
        <v>Államigazgatási és állambiztonsági modul</v>
      </c>
      <c r="C103" s="464" t="str">
        <f>'3BNNET19HU'!A139</f>
        <v>Államigazgatási és állambiztonsági modul</v>
      </c>
      <c r="D103" s="464">
        <f>'3BNNET19HU'!B139</f>
        <v>0</v>
      </c>
      <c r="E103" s="464">
        <f>IF(COUNT('3BNNET19HU'!H139)=1,1,IF(COUNT('3BNNET19HU'!M139)=1,2,IF(COUNT('3BNNET19HU'!Q139)=1,3,IF(COUNT('3BNNET19HU'!W139)=1,4,IF(COUNT('3BNNET19HU'!AB139)=1,5,6)))))</f>
        <v>6</v>
      </c>
      <c r="F103" s="464">
        <f>'3BNNET19HU'!E139+'3BNNET19HU'!I139+'3BNNET19HU'!M139+'3BNNET19HU'!Q139+'3BNNET19HU'!U139+'3BNNET19HU'!Y139</f>
        <v>0</v>
      </c>
      <c r="G103" s="464">
        <f>'3BNNET19HU'!F139+'3BNNET19HU'!J139+'3BNNET19HU'!N139+'3BNNET19HU'!R139+'3BNNET19HU'!V139+'3BNNET19HU'!Z139</f>
        <v>0</v>
      </c>
      <c r="H103" s="464">
        <f>'3BNNET19HU'!H139+'3BNNET19HU'!L139+'3BNNET19HU'!P139+'3BNNET19HU'!T139+'3BNNET19HU'!X139+'3BNNET19HU'!AB139</f>
        <v>0</v>
      </c>
      <c r="I103" s="464">
        <f>'3BNNET19HU'!AD139</f>
        <v>0</v>
      </c>
      <c r="J103" s="464">
        <f>'3BNNET19HU'!AC139</f>
        <v>0</v>
      </c>
    </row>
    <row r="104" spans="1:10" x14ac:dyDescent="0.2">
      <c r="A104" s="473" t="s">
        <v>304</v>
      </c>
      <c r="B104" s="464" t="str">
        <f>'3BNNET19HU'!A140</f>
        <v>3BSJT3AII00017</v>
      </c>
      <c r="C104" s="464" t="str">
        <f t="shared" ref="C104:C105" si="15">C103</f>
        <v>Államigazgatási és állambiztonsági modul</v>
      </c>
      <c r="D104" s="464" t="str">
        <f>'3BNNET19HU'!B140</f>
        <v>Államigazgatási ismeretek</v>
      </c>
      <c r="E104" s="464">
        <f>IF(COUNT('3BNNET19HU'!H140)=1,1,IF(COUNT('3BNNET19HU'!M140)=1,2,IF(COUNT('3BNNET19HU'!Q140)=1,3,IF(COUNT('3BNNET19HU'!W140)=1,4,IF(COUNT('3BNNET19HU'!AB140)=1,5,6)))))</f>
        <v>3</v>
      </c>
      <c r="F104" s="464">
        <f>'3BNNET19HU'!E140+'3BNNET19HU'!I140+'3BNNET19HU'!M140+'3BNNET19HU'!Q140+'3BNNET19HU'!U140+'3BNNET19HU'!Y140</f>
        <v>2</v>
      </c>
      <c r="G104" s="464">
        <f>'3BNNET19HU'!F140+'3BNNET19HU'!J140+'3BNNET19HU'!N140+'3BNNET19HU'!R140+'3BNNET19HU'!V140+'3BNNET19HU'!Z140</f>
        <v>1</v>
      </c>
      <c r="H104" s="464">
        <f>'3BNNET19HU'!H140+'3BNNET19HU'!L140+'3BNNET19HU'!P140+'3BNNET19HU'!T140+'3BNNET19HU'!X140+'3BNNET19HU'!AB140</f>
        <v>4</v>
      </c>
      <c r="I104" s="464" t="str">
        <f>'3BNNET19HU'!AD140</f>
        <v>Mezei Cecília</v>
      </c>
      <c r="J104" s="464" t="str">
        <f>'3BNNET19HU'!AC140</f>
        <v>Regionális- és Agrárgazdaságtani Intézet</v>
      </c>
    </row>
    <row r="105" spans="1:10" x14ac:dyDescent="0.2">
      <c r="A105" s="473" t="s">
        <v>304</v>
      </c>
      <c r="B105" s="464" t="str">
        <f>'3BNNET19HU'!A141</f>
        <v>3BPKT3TP00017</v>
      </c>
      <c r="C105" s="464" t="str">
        <f t="shared" si="15"/>
        <v>Államigazgatási és állambiztonsági modul</v>
      </c>
      <c r="D105" s="464" t="str">
        <f>'3BNNET19HU'!B141</f>
        <v>Költségvetési pénzügyek</v>
      </c>
      <c r="E105" s="464">
        <f>IF(COUNT('3BNNET19HU'!H141)=1,1,IF(COUNT('3BNNET19HU'!M141)=1,2,IF(COUNT('3BNNET19HU'!Q141)=1,3,IF(COUNT('3BNNET19HU'!W141)=1,4,IF(COUNT('3BNNET19HU'!AB141)=1,5,6)))))</f>
        <v>5</v>
      </c>
      <c r="F105" s="464">
        <f>'3BNNET19HU'!E141+'3BNNET19HU'!I141+'3BNNET19HU'!M141+'3BNNET19HU'!Q141+'3BNNET19HU'!U141+'3BNNET19HU'!Y141</f>
        <v>2</v>
      </c>
      <c r="G105" s="464">
        <f>'3BNNET19HU'!F141+'3BNNET19HU'!J141+'3BNNET19HU'!N141+'3BNNET19HU'!R141+'3BNNET19HU'!V141+'3BNNET19HU'!Z141</f>
        <v>2</v>
      </c>
      <c r="H105" s="464">
        <f>'3BNNET19HU'!H141+'3BNNET19HU'!L141+'3BNNET19HU'!P141+'3BNNET19HU'!T141+'3BNNET19HU'!X141+'3BNNET19HU'!AB141</f>
        <v>4</v>
      </c>
      <c r="I105" s="464" t="str">
        <f>'3BNNET19HU'!AD141</f>
        <v xml:space="preserve">Parádi-Dolgos Anett </v>
      </c>
      <c r="J105" s="464" t="str">
        <f>'3BNNET19HU'!AC141</f>
        <v>Pénzügy és Számvitel Intézet</v>
      </c>
    </row>
    <row r="106" spans="1:10" x14ac:dyDescent="0.2">
      <c r="A106" s="473" t="s">
        <v>304</v>
      </c>
      <c r="B106" s="464" t="str">
        <f>'3BNNET19HU'!A142</f>
        <v>További szabadon választható tárgyak</v>
      </c>
      <c r="C106" s="464" t="str">
        <f>'3BNNET19HU'!A142</f>
        <v>További szabadon választható tárgyak</v>
      </c>
      <c r="D106" s="464">
        <f>'3BNNET19HU'!B142</f>
        <v>0</v>
      </c>
      <c r="E106" s="464">
        <f>IF(COUNT('3BNNET19HU'!H142)=1,1,IF(COUNT('3BNNET19HU'!M142)=1,2,IF(COUNT('3BNNET19HU'!Q142)=1,3,IF(COUNT('3BNNET19HU'!W142)=1,4,IF(COUNT('3BNNET19HU'!AB142)=1,5,6)))))</f>
        <v>6</v>
      </c>
      <c r="F106" s="464">
        <f>'3BNNET19HU'!E142+'3BNNET19HU'!I142+'3BNNET19HU'!M142+'3BNNET19HU'!Q142+'3BNNET19HU'!U142+'3BNNET19HU'!Y142</f>
        <v>0</v>
      </c>
      <c r="G106" s="464">
        <f>'3BNNET19HU'!F142+'3BNNET19HU'!J142+'3BNNET19HU'!N142+'3BNNET19HU'!R142+'3BNNET19HU'!V142+'3BNNET19HU'!Z142</f>
        <v>0</v>
      </c>
      <c r="H106" s="464">
        <f>'3BNNET19HU'!H142+'3BNNET19HU'!L142+'3BNNET19HU'!P142+'3BNNET19HU'!T142+'3BNNET19HU'!X142+'3BNNET19HU'!AB142</f>
        <v>0</v>
      </c>
      <c r="I106" s="464">
        <f>'3BNNET19HU'!AD142</f>
        <v>0</v>
      </c>
      <c r="J106" s="464">
        <f>'3BNNET19HU'!AC142</f>
        <v>0</v>
      </c>
    </row>
    <row r="107" spans="1:10" x14ac:dyDescent="0.2">
      <c r="A107" s="473" t="s">
        <v>304</v>
      </c>
      <c r="B107" s="464" t="str">
        <f>'3BNNET19HU'!A143</f>
        <v>3BINI3SII00017</v>
      </c>
      <c r="C107" s="464" t="str">
        <f t="shared" ref="C107:C108" si="16">C106</f>
        <v>További szabadon választható tárgyak</v>
      </c>
      <c r="D107" s="464" t="str">
        <f>'3BNNET19HU'!B143</f>
        <v>Szakmai idegen nyelv 4</v>
      </c>
      <c r="E107" s="464">
        <f>IF(COUNT('3BNNET19HU'!H143)=1,1,IF(COUNT('3BNNET19HU'!M143)=1,2,IF(COUNT('3BNNET19HU'!Q143)=1,3,IF(COUNT('3BNNET19HU'!W143)=1,4,IF(COUNT('3BNNET19HU'!AB143)=1,5,6)))))</f>
        <v>3</v>
      </c>
      <c r="F107" s="464">
        <f>'3BNNET19HU'!E143+'3BNNET19HU'!I143+'3BNNET19HU'!M143+'3BNNET19HU'!Q143+'3BNNET19HU'!U143+'3BNNET19HU'!Y143</f>
        <v>0</v>
      </c>
      <c r="G107" s="464">
        <f>'3BNNET19HU'!F143+'3BNNET19HU'!J143+'3BNNET19HU'!N143+'3BNNET19HU'!R143+'3BNNET19HU'!V143+'3BNNET19HU'!Z143</f>
        <v>2</v>
      </c>
      <c r="H107" s="464">
        <f>'3BNNET19HU'!H143+'3BNNET19HU'!L143+'3BNNET19HU'!P143+'3BNNET19HU'!T143+'3BNNET19HU'!X143+'3BNNET19HU'!AB143</f>
        <v>0</v>
      </c>
      <c r="I107" s="464" t="str">
        <f>'3BNNET19HU'!AD143</f>
        <v>Kusz Viktória</v>
      </c>
      <c r="J107" s="464" t="str">
        <f>'3BNNET19HU'!AC143</f>
        <v>Idegen Nyelvi Igazgatóság</v>
      </c>
    </row>
    <row r="108" spans="1:10" x14ac:dyDescent="0.2">
      <c r="A108" s="473" t="s">
        <v>304</v>
      </c>
      <c r="B108" s="464" t="str">
        <f>'3BNNET19HU'!A144</f>
        <v>3BAMT3SZA00017</v>
      </c>
      <c r="C108" s="464" t="str">
        <f t="shared" si="16"/>
        <v>További szabadon választható tárgyak</v>
      </c>
      <c r="D108" s="464" t="str">
        <f>'3BNNET19HU'!B144</f>
        <v>Szakkollégiumi tevékenység</v>
      </c>
      <c r="E108" s="464">
        <f>IF(COUNT('3BNNET19HU'!H144)=1,1,IF(COUNT('3BNNET19HU'!M144)=1,2,IF(COUNT('3BNNET19HU'!Q144)=1,3,IF(COUNT('3BNNET19HU'!W144)=1,4,IF(COUNT('3BNNET19HU'!AB144)=1,5,6)))))</f>
        <v>6</v>
      </c>
      <c r="F108" s="464">
        <f>'3BNNET19HU'!E144+'3BNNET19HU'!I144+'3BNNET19HU'!M144+'3BNNET19HU'!Q144+'3BNNET19HU'!U144+'3BNNET19HU'!Y144</f>
        <v>0</v>
      </c>
      <c r="G108" s="464">
        <f>'3BNNET19HU'!F144+'3BNNET19HU'!J144+'3BNNET19HU'!N144+'3BNNET19HU'!R144+'3BNNET19HU'!V144+'3BNNET19HU'!Z144</f>
        <v>3</v>
      </c>
      <c r="H108" s="464">
        <f>'3BNNET19HU'!H144+'3BNNET19HU'!L144+'3BNNET19HU'!P144+'3BNNET19HU'!T144+'3BNNET19HU'!X144+'3BNNET19HU'!AB144</f>
        <v>4</v>
      </c>
      <c r="I108" s="464" t="str">
        <f>'3BNNET19HU'!AD144</f>
        <v>Borbély Csaba</v>
      </c>
      <c r="J108" s="464" t="str">
        <f>'3BNNET19HU'!AC144</f>
        <v>Regionális- és Agrárgazdaságtani Intézet</v>
      </c>
    </row>
    <row r="109" spans="1:10" x14ac:dyDescent="0.2">
      <c r="A109" s="473" t="s">
        <v>304</v>
      </c>
      <c r="B109" s="464" t="str">
        <f>'3BNNET19HU'!A149</f>
        <v>Összesen</v>
      </c>
      <c r="C109" s="464" t="str">
        <f>'3BNNET19HU'!A149</f>
        <v>Összesen</v>
      </c>
      <c r="D109" s="464">
        <f>'3BNNET19HU'!B149</f>
        <v>0</v>
      </c>
      <c r="E109" s="464">
        <f>IF(COUNT('3BNNET19HU'!H149)=1,1,IF(COUNT('3BNNET19HU'!M149)=1,2,IF(COUNT('3BNNET19HU'!Q149)=1,3,IF(COUNT('3BNNET19HU'!W149)=1,4,IF(COUNT('3BNNET19HU'!AB149)=1,5,6)))))</f>
        <v>1</v>
      </c>
      <c r="F109" s="464">
        <f>'3BNNET19HU'!E149+'3BNNET19HU'!I149+'3BNNET19HU'!M149+'3BNNET19HU'!Q149+'3BNNET19HU'!U149+'3BNNET19HU'!Y149</f>
        <v>4</v>
      </c>
      <c r="G109" s="464">
        <f>'3BNNET19HU'!F149+'3BNNET19HU'!J149+'3BNNET19HU'!N149+'3BNNET19HU'!R149+'3BNNET19HU'!V149+'3BNNET19HU'!Z149</f>
        <v>2</v>
      </c>
      <c r="H109" s="464">
        <f>'3BNNET19HU'!H149+'3BNNET19HU'!L149+'3BNNET19HU'!P149+'3BNNET19HU'!T149+'3BNNET19HU'!X149+'3BNNET19HU'!AB149</f>
        <v>8</v>
      </c>
      <c r="I109" s="464">
        <f>'3BNNET19HU'!AD149</f>
        <v>0</v>
      </c>
      <c r="J109" s="464">
        <f>'3BNNET19HU'!AC149</f>
        <v>0</v>
      </c>
    </row>
    <row r="110" spans="1:10" x14ac:dyDescent="0.2">
      <c r="A110" s="473" t="s">
        <v>304</v>
      </c>
      <c r="B110" s="464" t="str">
        <f>'3BNNET19HU'!A119</f>
        <v>Szakdolgozatkészítés és gyakorlati képzés</v>
      </c>
      <c r="C110" s="464" t="str">
        <f>'3BNNET19HU'!A119</f>
        <v>Szakdolgozatkészítés és gyakorlati képzés</v>
      </c>
      <c r="D110" s="464">
        <f>'3BNNET19HU'!B119</f>
        <v>0</v>
      </c>
      <c r="E110" s="464">
        <f>IF(COUNT('3BNNET19HU'!H119)=1,1,IF(COUNT('3BNNET19HU'!M119)=1,2,IF(COUNT('3BNNET19HU'!Q119)=1,3,IF(COUNT('3BNNET19HU'!W119)=1,4,IF(COUNT('3BNNET19HU'!AB119)=1,5,6)))))</f>
        <v>6</v>
      </c>
      <c r="F110" s="464">
        <f>'3BNNET19HU'!E119+'3BNNET19HU'!I119+'3BNNET19HU'!M119+'3BNNET19HU'!Q119+'3BNNET19HU'!U119+'3BNNET19HU'!Y119</f>
        <v>0</v>
      </c>
      <c r="G110" s="464">
        <f>'3BNNET19HU'!F119+'3BNNET19HU'!J119+'3BNNET19HU'!N119+'3BNNET19HU'!R119+'3BNNET19HU'!V119+'3BNNET19HU'!Z119</f>
        <v>0</v>
      </c>
      <c r="H110" s="464">
        <f>'3BNNET19HU'!H119+'3BNNET19HU'!L119+'3BNNET19HU'!P119+'3BNNET19HU'!T119+'3BNNET19HU'!X119+'3BNNET19HU'!AB119</f>
        <v>0</v>
      </c>
      <c r="I110" s="464">
        <f>'3BNNET19HU'!AD119</f>
        <v>0</v>
      </c>
      <c r="J110" s="464">
        <f>'3BNNET19HU'!AC119</f>
        <v>0</v>
      </c>
    </row>
    <row r="111" spans="1:10" x14ac:dyDescent="0.2">
      <c r="A111" s="473" t="s">
        <v>304</v>
      </c>
      <c r="B111" s="464" t="str">
        <f>'3BNNET19HU'!A120</f>
        <v>Testnevelés</v>
      </c>
      <c r="C111" s="464" t="str">
        <f>'3BNNET19HU'!A120</f>
        <v>Testnevelés</v>
      </c>
      <c r="D111" s="464">
        <f>'3BNNET19HU'!B120</f>
        <v>0</v>
      </c>
      <c r="E111" s="464">
        <f>IF(COUNT('3BNNET19HU'!H120)=1,1,IF(COUNT('3BNNET19HU'!M120)=1,2,IF(COUNT('3BNNET19HU'!Q120)=1,3,IF(COUNT('3BNNET19HU'!W120)=1,4,IF(COUNT('3BNNET19HU'!AB120)=1,5,6)))))</f>
        <v>6</v>
      </c>
      <c r="F111" s="464">
        <f>'3BNNET19HU'!E120+'3BNNET19HU'!I120+'3BNNET19HU'!M120+'3BNNET19HU'!Q120+'3BNNET19HU'!U120+'3BNNET19HU'!Y120</f>
        <v>0</v>
      </c>
      <c r="G111" s="464">
        <f>'3BNNET19HU'!F120+'3BNNET19HU'!J120+'3BNNET19HU'!N120+'3BNNET19HU'!R120+'3BNNET19HU'!V120+'3BNNET19HU'!Z120</f>
        <v>0</v>
      </c>
      <c r="H111" s="464">
        <f>'3BNNET19HU'!H120+'3BNNET19HU'!L120+'3BNNET19HU'!P120+'3BNNET19HU'!T120+'3BNNET19HU'!X120+'3BNNET19HU'!AB120</f>
        <v>0</v>
      </c>
      <c r="I111" s="464">
        <f>'3BNNET19HU'!AD120</f>
        <v>0</v>
      </c>
      <c r="J111" s="464">
        <f>'3BNNET19HU'!AC120</f>
        <v>0</v>
      </c>
    </row>
    <row r="112" spans="1:10" x14ac:dyDescent="0.2">
      <c r="A112" s="473" t="s">
        <v>304</v>
      </c>
      <c r="B112" s="464" t="str">
        <f>'3BNNET19HU'!A121</f>
        <v>3BSLK3TES00017</v>
      </c>
      <c r="C112" s="464" t="str">
        <f t="shared" ref="C112:C113" si="17">C111</f>
        <v>Testnevelés</v>
      </c>
      <c r="D112" s="464" t="str">
        <f>'3BNNET19HU'!B121</f>
        <v>Testnevelés 1.</v>
      </c>
      <c r="E112" s="464">
        <f>IF(COUNT('3BNNET19HU'!H121)=1,1,IF(COUNT('3BNNET19HU'!M121)=1,2,IF(COUNT('3BNNET19HU'!Q121)=1,3,IF(COUNT('3BNNET19HU'!W121)=1,4,IF(COUNT('3BNNET19HU'!AB121)=1,5,6)))))</f>
        <v>1</v>
      </c>
      <c r="F112" s="472">
        <f>'3BNNET19HU'!E121+'3BNNET19HU'!I121+'3BNNET19HU'!M121+'3BNNET19HU'!Q121+'3BNNET19HU'!U121+'3BNNET19HU'!Y121</f>
        <v>0</v>
      </c>
      <c r="G112" s="464">
        <f>'3BNNET19HU'!F121+'3BNNET19HU'!J121+'3BNNET19HU'!N121+'3BNNET19HU'!R121+'3BNNET19HU'!V121+'3BNNET19HU'!Z121</f>
        <v>2</v>
      </c>
      <c r="H112" s="464">
        <f>'3BNNET19HU'!H121+'3BNNET19HU'!L121+'3BNNET19HU'!P121+'3BNNET19HU'!T121+'3BNNET19HU'!X121+'3BNNET19HU'!AB121</f>
        <v>0</v>
      </c>
      <c r="I112" s="464" t="str">
        <f>'3BNNET19HU'!AD121</f>
        <v>Kiss Zoltán</v>
      </c>
      <c r="J112" s="464" t="str">
        <f>'3BNNET19HU'!AC121</f>
        <v>Sport Iroda és Létesítmény Központ</v>
      </c>
    </row>
    <row r="113" spans="1:10" x14ac:dyDescent="0.2">
      <c r="A113" s="473" t="s">
        <v>304</v>
      </c>
      <c r="B113" s="464" t="str">
        <f>'3BNNET19HU'!A122</f>
        <v>3BSLK3TSN00017</v>
      </c>
      <c r="C113" s="464" t="str">
        <f t="shared" si="17"/>
        <v>Testnevelés</v>
      </c>
      <c r="D113" s="464" t="str">
        <f>'3BNNET19HU'!B122</f>
        <v>Testnevelés 2</v>
      </c>
      <c r="E113" s="464">
        <f>IF(COUNT('3BNNET19HU'!H122)=1,1,IF(COUNT('3BNNET19HU'!M122)=1,2,IF(COUNT('3BNNET19HU'!Q122)=1,3,IF(COUNT('3BNNET19HU'!W122)=1,4,IF(COUNT('3BNNET19HU'!AB122)=1,5,6)))))</f>
        <v>6</v>
      </c>
      <c r="F113" s="464">
        <f>'3BNNET19HU'!E122+'3BNNET19HU'!I122+'3BNNET19HU'!M122+'3BNNET19HU'!Q122+'3BNNET19HU'!U122+'3BNNET19HU'!Y122</f>
        <v>0</v>
      </c>
      <c r="G113" s="464">
        <f>'3BNNET19HU'!F122+'3BNNET19HU'!J122+'3BNNET19HU'!N122+'3BNNET19HU'!R122+'3BNNET19HU'!V122+'3BNNET19HU'!Z122</f>
        <v>2</v>
      </c>
      <c r="H113" s="464">
        <f>'3BNNET19HU'!H122+'3BNNET19HU'!L122+'3BNNET19HU'!P122+'3BNNET19HU'!T122+'3BNNET19HU'!X122+'3BNNET19HU'!AB122</f>
        <v>0</v>
      </c>
      <c r="I113" s="464" t="str">
        <f>'3BNNET19HU'!AD122</f>
        <v>Kiss Zoltán</v>
      </c>
      <c r="J113" s="464" t="str">
        <f>'3BNNET19HU'!AC122</f>
        <v>Sport Iroda és Létesítmény Központ</v>
      </c>
    </row>
    <row r="114" spans="1:10" x14ac:dyDescent="0.2">
      <c r="A114" s="473" t="s">
        <v>304</v>
      </c>
      <c r="B114" s="464" t="str">
        <f>'3BNNET19HU'!A123</f>
        <v>Összesen</v>
      </c>
      <c r="C114" s="464" t="str">
        <f>'3BNNET19HU'!A123</f>
        <v>Összesen</v>
      </c>
      <c r="D114" s="464">
        <f>'3BNNET19HU'!B123</f>
        <v>0</v>
      </c>
      <c r="E114" s="464">
        <f>IF(COUNT('3BNNET19HU'!H123)=1,1,IF(COUNT('3BNNET19HU'!M123)=1,2,IF(COUNT('3BNNET19HU'!Q123)=1,3,IF(COUNT('3BNNET19HU'!W123)=1,4,IF(COUNT('3BNNET19HU'!AB123)=1,5,6)))))</f>
        <v>1</v>
      </c>
      <c r="F114" s="464">
        <f>'3BNNET19HU'!E123+'3BNNET19HU'!I123+'3BNNET19HU'!M123+'3BNNET19HU'!Q123+'3BNNET19HU'!U123+'3BNNET19HU'!Y123</f>
        <v>0</v>
      </c>
      <c r="G114" s="464">
        <f>'3BNNET19HU'!F123+'3BNNET19HU'!J123+'3BNNET19HU'!N123+'3BNNET19HU'!R123+'3BNNET19HU'!V123+'3BNNET19HU'!Z123</f>
        <v>4</v>
      </c>
      <c r="H114" s="464">
        <f>'3BNNET19HU'!H123+'3BNNET19HU'!L123+'3BNNET19HU'!P123+'3BNNET19HU'!T123+'3BNNET19HU'!X123+'3BNNET19HU'!AB123</f>
        <v>0</v>
      </c>
      <c r="I114" s="464">
        <f>'3BNNET19HU'!AD123</f>
        <v>0</v>
      </c>
      <c r="J114" s="464">
        <f>'3BNNET19HU'!AC123</f>
        <v>0</v>
      </c>
    </row>
    <row r="115" spans="1:10" x14ac:dyDescent="0.2">
      <c r="A115" s="473" t="s">
        <v>304</v>
      </c>
      <c r="B115" s="464" t="str">
        <f>'3BNNET19HU'!A124</f>
        <v>Szakdolgozat</v>
      </c>
      <c r="C115" s="464" t="str">
        <f>'3BNNET19HU'!A124</f>
        <v>Szakdolgozat</v>
      </c>
      <c r="D115" s="464">
        <f>'3BNNET19HU'!B124</f>
        <v>0</v>
      </c>
      <c r="E115" s="464">
        <f>IF(COUNT('3BNNET19HU'!H124)=1,1,IF(COUNT('3BNNET19HU'!M124)=1,2,IF(COUNT('3BNNET19HU'!Q124)=1,3,IF(COUNT('3BNNET19HU'!W124)=1,4,IF(COUNT('3BNNET19HU'!AB124)=1,5,6)))))</f>
        <v>6</v>
      </c>
      <c r="F115" s="464">
        <f>'3BNNET19HU'!E124+'3BNNET19HU'!I124+'3BNNET19HU'!M124+'3BNNET19HU'!Q124+'3BNNET19HU'!U124+'3BNNET19HU'!Y124</f>
        <v>0</v>
      </c>
      <c r="G115" s="464">
        <f>'3BNNET19HU'!F124+'3BNNET19HU'!J124+'3BNNET19HU'!N124+'3BNNET19HU'!R124+'3BNNET19HU'!V124+'3BNNET19HU'!Z124</f>
        <v>0</v>
      </c>
      <c r="H115" s="464">
        <f>'3BNNET19HU'!H124+'3BNNET19HU'!L124+'3BNNET19HU'!P124+'3BNNET19HU'!T124+'3BNNET19HU'!X124+'3BNNET19HU'!AB124</f>
        <v>0</v>
      </c>
      <c r="I115" s="464">
        <f>'3BNNET19HU'!AD124</f>
        <v>0</v>
      </c>
      <c r="J115" s="464">
        <f>'3BNNET19HU'!AC124</f>
        <v>0</v>
      </c>
    </row>
    <row r="116" spans="1:10" x14ac:dyDescent="0.2">
      <c r="A116" s="473" t="s">
        <v>304</v>
      </c>
      <c r="B116" s="464" t="str">
        <f>'3BNNET19HU'!A125</f>
        <v>3BMOD1SS100019</v>
      </c>
      <c r="C116" s="464" t="str">
        <f t="shared" ref="C116:C118" si="18">C115</f>
        <v>Szakdolgozat</v>
      </c>
      <c r="D116" s="464" t="str">
        <f>'3BNNET19HU'!B125</f>
        <v>Szakszeminárium 1. Forráskezelés és -feldolgozás ismeretek</v>
      </c>
      <c r="E116" s="464">
        <f>IF(COUNT('3BNNET19HU'!H125)=1,1,IF(COUNT('3BNNET19HU'!M125)=1,2,IF(COUNT('3BNNET19HU'!Q125)=1,3,IF(COUNT('3BNNET19HU'!W125)=1,4,IF(COUNT('3BNNET19HU'!AB125)=1,5,6)))))</f>
        <v>3</v>
      </c>
      <c r="F116" s="464">
        <f>'3BNNET19HU'!E125+'3BNNET19HU'!I125+'3BNNET19HU'!M125+'3BNNET19HU'!Q125+'3BNNET19HU'!U125+'3BNNET19HU'!Y125</f>
        <v>0</v>
      </c>
      <c r="G116" s="464">
        <f>'3BNNET19HU'!F125+'3BNNET19HU'!J125+'3BNNET19HU'!N125+'3BNNET19HU'!R125+'3BNNET19HU'!V125+'3BNNET19HU'!Z125</f>
        <v>2</v>
      </c>
      <c r="H116" s="464">
        <f>'3BNNET19HU'!H125+'3BNNET19HU'!L125+'3BNNET19HU'!P125+'3BNNET19HU'!T125+'3BNNET19HU'!X125+'3BNNET19HU'!AB125</f>
        <v>0</v>
      </c>
      <c r="I116" s="464" t="str">
        <f>'3BNNET19HU'!AD125</f>
        <v>Borbély Csaba</v>
      </c>
      <c r="J116" s="464" t="str">
        <f>'3BNNET19HU'!AC125</f>
        <v>Módszertani Intézet</v>
      </c>
    </row>
    <row r="117" spans="1:10" x14ac:dyDescent="0.2">
      <c r="A117" s="473" t="s">
        <v>304</v>
      </c>
      <c r="B117" s="464" t="str">
        <f>'3BNNET19HU'!A126</f>
        <v>3BMOD1SS200019</v>
      </c>
      <c r="C117" s="464" t="str">
        <f t="shared" si="18"/>
        <v>Szakdolgozat</v>
      </c>
      <c r="D117" s="464" t="str">
        <f>'3BNNET19HU'!B126</f>
        <v>Szakszeminárium 2. Tudományos dolgozatok készítése</v>
      </c>
      <c r="E117" s="464">
        <f>IF(COUNT('3BNNET19HU'!H126)=1,1,IF(COUNT('3BNNET19HU'!M126)=1,2,IF(COUNT('3BNNET19HU'!Q126)=1,3,IF(COUNT('3BNNET19HU'!W126)=1,4,IF(COUNT('3BNNET19HU'!AB126)=1,5,6)))))</f>
        <v>6</v>
      </c>
      <c r="F117" s="464">
        <f>'3BNNET19HU'!E126+'3BNNET19HU'!I126+'3BNNET19HU'!M126+'3BNNET19HU'!Q126+'3BNNET19HU'!U126+'3BNNET19HU'!Y126</f>
        <v>0</v>
      </c>
      <c r="G117" s="464">
        <f>'3BNNET19HU'!F126+'3BNNET19HU'!J126+'3BNNET19HU'!N126+'3BNNET19HU'!R126+'3BNNET19HU'!V126+'3BNNET19HU'!Z126</f>
        <v>2</v>
      </c>
      <c r="H117" s="464">
        <f>'3BNNET19HU'!H126+'3BNNET19HU'!L126+'3BNNET19HU'!P126+'3BNNET19HU'!T126+'3BNNET19HU'!X126+'3BNNET19HU'!AB126</f>
        <v>0</v>
      </c>
      <c r="I117" s="464" t="str">
        <f>'3BNNET19HU'!AD126</f>
        <v>Borbély Csaba</v>
      </c>
      <c r="J117" s="464" t="str">
        <f>'3BNNET19HU'!AC126</f>
        <v>Módszertani Intézet</v>
      </c>
    </row>
    <row r="118" spans="1:10" x14ac:dyDescent="0.2">
      <c r="A118" s="473" t="s">
        <v>304</v>
      </c>
      <c r="B118" s="464" t="str">
        <f>'3BNNET19HU'!A127</f>
        <v>3BGTK1SS100019</v>
      </c>
      <c r="C118" s="464" t="str">
        <f t="shared" si="18"/>
        <v>Szakdolgozat</v>
      </c>
      <c r="D118" s="464" t="str">
        <f>'3BNNET19HU'!B127</f>
        <v xml:space="preserve">Szakszeminárium 3. </v>
      </c>
      <c r="E118" s="464">
        <f>IF(COUNT('3BNNET19HU'!H127)=1,1,IF(COUNT('3BNNET19HU'!M127)=1,2,IF(COUNT('3BNNET19HU'!Q127)=1,3,IF(COUNT('3BNNET19HU'!W127)=1,4,IF(COUNT('3BNNET19HU'!AB127)=1,5,6)))))</f>
        <v>5</v>
      </c>
      <c r="F118" s="464">
        <f>'3BNNET19HU'!E127+'3BNNET19HU'!I127+'3BNNET19HU'!M127+'3BNNET19HU'!Q127+'3BNNET19HU'!U127+'3BNNET19HU'!Y127</f>
        <v>0</v>
      </c>
      <c r="G118" s="464">
        <f>'3BNNET19HU'!F127+'3BNNET19HU'!J127+'3BNNET19HU'!N127+'3BNNET19HU'!R127+'3BNNET19HU'!V127+'3BNNET19HU'!Z127</f>
        <v>1</v>
      </c>
      <c r="H118" s="464">
        <f>'3BNNET19HU'!H127+'3BNNET19HU'!L127+'3BNNET19HU'!P127+'3BNNET19HU'!T127+'3BNNET19HU'!X127+'3BNNET19HU'!AB127</f>
        <v>10</v>
      </c>
      <c r="I118" s="464" t="str">
        <f>'3BNNET19HU'!AD127</f>
        <v>Választott konzulens</v>
      </c>
      <c r="J118" s="464" t="str">
        <f>'3BNNET19HU'!AC127</f>
        <v>GTK</v>
      </c>
    </row>
    <row r="119" spans="1:10" x14ac:dyDescent="0.2">
      <c r="A119" s="473" t="s">
        <v>304</v>
      </c>
      <c r="B119" s="464" t="str">
        <f>'3BNNET19HU'!A128</f>
        <v>Összesen</v>
      </c>
      <c r="C119" s="464" t="str">
        <f>'3BNNET19HU'!A128</f>
        <v>Összesen</v>
      </c>
      <c r="D119" s="464">
        <f>'3BNNET19HU'!B128</f>
        <v>0</v>
      </c>
      <c r="E119" s="464">
        <f>IF(COUNT('3BNNET19HU'!H128)=1,1,IF(COUNT('3BNNET19HU'!M128)=1,2,IF(COUNT('3BNNET19HU'!Q128)=1,3,IF(COUNT('3BNNET19HU'!W128)=1,4,IF(COUNT('3BNNET19HU'!AB128)=1,5,6)))))</f>
        <v>1</v>
      </c>
      <c r="F119" s="464">
        <f>'3BNNET19HU'!E128+'3BNNET19HU'!I128+'3BNNET19HU'!M128+'3BNNET19HU'!Q128+'3BNNET19HU'!U128+'3BNNET19HU'!Y128</f>
        <v>0</v>
      </c>
      <c r="G119" s="464">
        <f>'3BNNET19HU'!F128+'3BNNET19HU'!J128+'3BNNET19HU'!N128+'3BNNET19HU'!R128+'3BNNET19HU'!V128+'3BNNET19HU'!Z128</f>
        <v>5</v>
      </c>
      <c r="H119" s="464">
        <f>'3BNNET19HU'!H128+'3BNNET19HU'!L128+'3BNNET19HU'!P128+'3BNNET19HU'!T128+'3BNNET19HU'!X128+'3BNNET19HU'!AB128</f>
        <v>10</v>
      </c>
      <c r="I119" s="464">
        <f>'3BNNET19HU'!AD128</f>
        <v>0</v>
      </c>
      <c r="J119" s="464">
        <f>'3BNNET19HU'!AC128</f>
        <v>0</v>
      </c>
    </row>
    <row r="120" spans="1:10" x14ac:dyDescent="0.2">
      <c r="A120" s="473" t="s">
        <v>304</v>
      </c>
      <c r="B120" s="464" t="str">
        <f>'3BNNET19HU'!A129</f>
        <v>Szakmai gyakorlat</v>
      </c>
      <c r="C120" s="464" t="str">
        <f>'3BNNET19HU'!A129</f>
        <v>Szakmai gyakorlat</v>
      </c>
      <c r="D120" s="464">
        <f>'3BNNET19HU'!B129</f>
        <v>0</v>
      </c>
      <c r="E120" s="464">
        <f>IF(COUNT('3BNNET19HU'!H129)=1,1,IF(COUNT('3BNNET19HU'!M129)=1,2,IF(COUNT('3BNNET19HU'!Q129)=1,3,IF(COUNT('3BNNET19HU'!W129)=1,4,IF(COUNT('3BNNET19HU'!AB129)=1,5,6)))))</f>
        <v>6</v>
      </c>
      <c r="F120" s="464">
        <f>'3BNNET19HU'!E129+'3BNNET19HU'!I129+'3BNNET19HU'!M129+'3BNNET19HU'!Q129+'3BNNET19HU'!U129+'3BNNET19HU'!Y129</f>
        <v>0</v>
      </c>
      <c r="G120" s="464">
        <f>'3BNNET19HU'!F129+'3BNNET19HU'!J129+'3BNNET19HU'!N129+'3BNNET19HU'!R129+'3BNNET19HU'!V129+'3BNNET19HU'!Z129</f>
        <v>0</v>
      </c>
      <c r="H120" s="464">
        <f>'3BNNET19HU'!H129+'3BNNET19HU'!L129+'3BNNET19HU'!P129+'3BNNET19HU'!T129+'3BNNET19HU'!X129+'3BNNET19HU'!AB129</f>
        <v>0</v>
      </c>
      <c r="I120" s="464">
        <f>'3BNNET19HU'!AD129</f>
        <v>0</v>
      </c>
      <c r="J120" s="464">
        <f>'3BNNET19HU'!AC129</f>
        <v>0</v>
      </c>
    </row>
    <row r="121" spans="1:10" x14ac:dyDescent="0.2">
      <c r="A121" s="473" t="s">
        <v>304</v>
      </c>
      <c r="B121" s="464" t="str">
        <f>'3BNNET19HU'!A130</f>
        <v>3BMKT1SGY00017</v>
      </c>
      <c r="C121" s="464" t="str">
        <f>C120</f>
        <v>Szakmai gyakorlat</v>
      </c>
      <c r="D121" s="464" t="str">
        <f>'3BNNET19HU'!B130</f>
        <v>Szakmai gyakorlat</v>
      </c>
      <c r="E121" s="464">
        <f>IF(COUNT('3BNNET19HU'!H130)=1,1,IF(COUNT('3BNNET19HU'!M130)=1,2,IF(COUNT('3BNNET19HU'!Q130)=1,3,IF(COUNT('3BNNET19HU'!W130)=1,4,IF(COUNT('3BNNET19HU'!AB130)=1,5,6)))))</f>
        <v>6</v>
      </c>
      <c r="F121" s="464">
        <f>'3BNNET19HU'!E130+'3BNNET19HU'!I130+'3BNNET19HU'!M130+'3BNNET19HU'!Q130+'3BNNET19HU'!U130+'3BNNET19HU'!Y130</f>
        <v>160</v>
      </c>
      <c r="G121" s="464">
        <f>'3BNNET19HU'!F130+'3BNNET19HU'!J130+'3BNNET19HU'!N130+'3BNNET19HU'!R130+'3BNNET19HU'!V130+'3BNNET19HU'!Z130</f>
        <v>0</v>
      </c>
      <c r="H121" s="464">
        <f>'3BNNET19HU'!H130+'3BNNET19HU'!L130+'3BNNET19HU'!P130+'3BNNET19HU'!T130+'3BNNET19HU'!X130+'3BNNET19HU'!AB130</f>
        <v>5</v>
      </c>
      <c r="I121" s="464" t="str">
        <f>'3BNNET19HU'!AD130</f>
        <v>Olsovszkyné Némedi Andrea</v>
      </c>
      <c r="J121" s="464" t="str">
        <f>'3BNNET19HU'!AC130</f>
        <v>GTK</v>
      </c>
    </row>
  </sheetData>
  <autoFilter ref="A1:J51"/>
  <pageMargins left="0.7" right="0.7" top="0.75" bottom="0.75" header="0.3" footer="0.3"/>
  <ignoredErrors>
    <ignoredError sqref="F11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3BNNET19HU</vt:lpstr>
      <vt:lpstr>Munka2</vt:lpstr>
      <vt:lpstr>Munka1</vt:lpstr>
    </vt:vector>
  </TitlesOfParts>
  <Company>Kaposvári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davidj</dc:creator>
  <cp:lastModifiedBy>Ambrus Zoltán</cp:lastModifiedBy>
  <cp:lastPrinted>2017-06-14T11:30:38Z</cp:lastPrinted>
  <dcterms:created xsi:type="dcterms:W3CDTF">2008-01-10T16:03:48Z</dcterms:created>
  <dcterms:modified xsi:type="dcterms:W3CDTF">2019-08-13T13:48:27Z</dcterms:modified>
</cp:coreProperties>
</file>