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TK2019\"/>
    </mc:Choice>
  </mc:AlternateContent>
  <xr:revisionPtr revIDLastSave="0" documentId="13_ncr:1_{FE2F7D4C-9251-49C8-861B-E19C70C43B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M FOSZK" sheetId="2" r:id="rId1"/>
  </sheets>
  <definedNames>
    <definedName name="_xlnm.Print_Area" localSheetId="0">'GM FOSZK'!$B$1:$N$43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I36" i="2"/>
  <c r="H36" i="2"/>
  <c r="G36" i="2"/>
  <c r="A36" i="2"/>
  <c r="J34" i="2"/>
  <c r="H34" i="2"/>
  <c r="G34" i="2"/>
  <c r="A34" i="2" s="1"/>
  <c r="I33" i="2"/>
  <c r="I32" i="2"/>
  <c r="I31" i="2"/>
  <c r="I30" i="2"/>
  <c r="I29" i="2"/>
  <c r="I28" i="2"/>
  <c r="I27" i="2"/>
  <c r="J26" i="2"/>
  <c r="H26" i="2"/>
  <c r="G26" i="2"/>
  <c r="A26" i="2" s="1"/>
  <c r="I25" i="2"/>
  <c r="I24" i="2"/>
  <c r="I23" i="2"/>
  <c r="I22" i="2"/>
  <c r="I21" i="2"/>
  <c r="I20" i="2"/>
  <c r="I19" i="2"/>
  <c r="I26" i="2" s="1"/>
  <c r="J18" i="2"/>
  <c r="H18" i="2"/>
  <c r="G18" i="2"/>
  <c r="I17" i="2"/>
  <c r="I16" i="2"/>
  <c r="I15" i="2"/>
  <c r="I14" i="2"/>
  <c r="I13" i="2"/>
  <c r="I12" i="2"/>
  <c r="I11" i="2"/>
  <c r="I10" i="2"/>
  <c r="I34" i="2" l="1"/>
  <c r="I18" i="2"/>
  <c r="I37" i="2" s="1"/>
  <c r="G45" i="2"/>
  <c r="H45" i="2"/>
  <c r="H37" i="2"/>
  <c r="A18" i="2"/>
  <c r="G37" i="2"/>
  <c r="I45" i="2" l="1"/>
  <c r="H46" i="2" s="1"/>
  <c r="G46" i="2" l="1"/>
</calcChain>
</file>

<file path=xl/sharedStrings.xml><?xml version="1.0" encoding="utf-8"?>
<sst xmlns="http://schemas.openxmlformats.org/spreadsheetml/2006/main" count="165" uniqueCount="115">
  <si>
    <t>Szent István Egyetem</t>
  </si>
  <si>
    <t>Gazdaság- és Társadalomtudományi Kar</t>
  </si>
  <si>
    <t>Nappali</t>
  </si>
  <si>
    <t>Levelező</t>
  </si>
  <si>
    <t>Heti</t>
  </si>
  <si>
    <t>Féléves</t>
  </si>
  <si>
    <t>Szemeszter</t>
  </si>
  <si>
    <t>Tárgykód Nappali</t>
  </si>
  <si>
    <t>Tárgykód Levelező</t>
  </si>
  <si>
    <t>Tárgynév</t>
  </si>
  <si>
    <t>Tárgyfelelős</t>
  </si>
  <si>
    <t>Előadás</t>
  </si>
  <si>
    <t>Gyakorlat</t>
  </si>
  <si>
    <t>Kredit</t>
  </si>
  <si>
    <t>Követel-mény</t>
  </si>
  <si>
    <t>Felvétel típusa</t>
  </si>
  <si>
    <t>Előkövetelmény</t>
  </si>
  <si>
    <t>Megjegyzés</t>
  </si>
  <si>
    <t>GTK1004BAN</t>
  </si>
  <si>
    <t>GTK1004BAL</t>
  </si>
  <si>
    <t>Európai uniós alapismeretek</t>
  </si>
  <si>
    <t>V</t>
  </si>
  <si>
    <t>A</t>
  </si>
  <si>
    <t>G</t>
  </si>
  <si>
    <t>GTK1015BAN</t>
  </si>
  <si>
    <t>GTK1015BAL</t>
  </si>
  <si>
    <t>Mikroökonómia</t>
  </si>
  <si>
    <t>Dr. Farkasné Dr. Fekete Mária</t>
  </si>
  <si>
    <t>GTK2029BAN</t>
  </si>
  <si>
    <t>GTK2029BAL</t>
  </si>
  <si>
    <t>Marketing</t>
  </si>
  <si>
    <t>Dr. Papp János</t>
  </si>
  <si>
    <t>GTK2036BAN</t>
  </si>
  <si>
    <t>GTK2036BAL</t>
  </si>
  <si>
    <t>Vállalatgazdaságtan</t>
  </si>
  <si>
    <t>Dr. Illés Bálint Csaba</t>
  </si>
  <si>
    <t>GTK2035BAN</t>
  </si>
  <si>
    <t>GTK2035BAL</t>
  </si>
  <si>
    <t>Üzleti kommunikáció</t>
  </si>
  <si>
    <t>Dr. Rudnák Ildikó</t>
  </si>
  <si>
    <t>GTK1002BAN</t>
  </si>
  <si>
    <t>GTK1002BAL</t>
  </si>
  <si>
    <t>Általános és gazdasági jogi ismeretek</t>
  </si>
  <si>
    <t>Dr. Szira Zoltán</t>
  </si>
  <si>
    <t>GTK1054BAN</t>
  </si>
  <si>
    <t>GTK1054BAL</t>
  </si>
  <si>
    <t>Számvitel alapjai</t>
  </si>
  <si>
    <t>Vajna Istvánné Dr. Tangl Anita</t>
  </si>
  <si>
    <t>GTK1058BAN</t>
  </si>
  <si>
    <t>GTK1058BAL</t>
  </si>
  <si>
    <t>Vezetés és szervezés alapjai</t>
  </si>
  <si>
    <t>Dr. Gyenge Balázs (V)</t>
  </si>
  <si>
    <t>Tóth Ildikó</t>
  </si>
  <si>
    <t>GTK2066BAN</t>
  </si>
  <si>
    <t>GTK2066BAL</t>
  </si>
  <si>
    <t>Kis- és középvállalkozások menedzsmentje</t>
  </si>
  <si>
    <t>Törőné Dr. Dunay Anna</t>
  </si>
  <si>
    <t>Dr. Fodor Zita Júlia</t>
  </si>
  <si>
    <t>Termelés- és szolgáltatásmenedzsment</t>
  </si>
  <si>
    <t>GTK2090BAN</t>
  </si>
  <si>
    <t>Dr. Kovács Árpád Endre</t>
  </si>
  <si>
    <t>Dr. Bárczi Judit</t>
  </si>
  <si>
    <t>GTK1051BAN</t>
  </si>
  <si>
    <t>GTK1051BAL</t>
  </si>
  <si>
    <t>Stratégiai tervezés és menedzsment</t>
  </si>
  <si>
    <t>Dr. Horváth Zoltán</t>
  </si>
  <si>
    <t>GTK1103BAN</t>
  </si>
  <si>
    <t>GTK1103BAL</t>
  </si>
  <si>
    <t>Számviteli elemzés</t>
  </si>
  <si>
    <t>Dr. Tóth Márk</t>
  </si>
  <si>
    <t>Szakmai gyakorlat</t>
  </si>
  <si>
    <t>GTK1101BAN</t>
  </si>
  <si>
    <t>Készletgazdálkodás</t>
  </si>
  <si>
    <t>GTK1094BAN</t>
  </si>
  <si>
    <t>E-business</t>
  </si>
  <si>
    <t>GTK1098BAN</t>
  </si>
  <si>
    <t>GTK1098BAL</t>
  </si>
  <si>
    <t>Projektmenedzsment</t>
  </si>
  <si>
    <t>GTK1097BAN</t>
  </si>
  <si>
    <t>GTK1097BAL</t>
  </si>
  <si>
    <t>Minőségmenedzsment alapjai</t>
  </si>
  <si>
    <t>GTK1095BAL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</si>
  <si>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</si>
  <si>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</si>
  <si>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</si>
  <si>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</si>
  <si>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</si>
  <si>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</si>
  <si>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Ai = Aláírás</t>
  </si>
  <si>
    <t xml:space="preserve">C = Szabadon választható </t>
  </si>
  <si>
    <r>
      <t>A</t>
    </r>
    <r>
      <rPr>
        <vertAlign val="subscript"/>
        <sz val="8"/>
        <rFont val="Arial"/>
        <family val="2"/>
        <charset val="238"/>
      </rPr>
      <t>min</t>
    </r>
    <r>
      <rPr>
        <sz val="8"/>
        <rFont val="Arial"/>
        <family val="2"/>
        <charset val="238"/>
      </rPr>
      <t xml:space="preserve"> = Minősített aláírás</t>
    </r>
  </si>
  <si>
    <t>Érvényes 2019. szeptemberétől</t>
  </si>
  <si>
    <t>Dr. Fehér István</t>
  </si>
  <si>
    <t>Szakfelelős: Törőné Dr. Dunay Anna</t>
  </si>
  <si>
    <t>Gazdálkodási és menedzsment felsőoktatási szakképzés mintatanterve</t>
  </si>
  <si>
    <t>7/22,</t>
  </si>
  <si>
    <t>GTK1007FSZN</t>
  </si>
  <si>
    <t>Kommunikációs ismeretek</t>
  </si>
  <si>
    <t>GTK1045FSZN</t>
  </si>
  <si>
    <t>Munkaerőpiaci ismeretek</t>
  </si>
  <si>
    <t>Csehné Dr. Papp Imola</t>
  </si>
  <si>
    <t>GTK1011FSZN</t>
  </si>
  <si>
    <t>Szakmai és pénzügyi információs feldolgozási alapismeretek</t>
  </si>
  <si>
    <t>GTK2090BAl</t>
  </si>
  <si>
    <t>Vállalti információs rendszerek</t>
  </si>
  <si>
    <t>GTK2083BAN</t>
  </si>
  <si>
    <t>GTK2019BAN</t>
  </si>
  <si>
    <t>Vállalti pénzügyek</t>
  </si>
  <si>
    <t>GTK1061FSZN</t>
  </si>
  <si>
    <t>Idegen nyelvi alapszintű ismeretek</t>
  </si>
  <si>
    <t>GTK1101BAl</t>
  </si>
  <si>
    <t>Miskolciné Dr. Mikáczó Andrea</t>
  </si>
  <si>
    <t>GTK2059FSZN</t>
  </si>
  <si>
    <r>
      <t>A</t>
    </r>
    <r>
      <rPr>
        <vertAlign val="subscript"/>
        <sz val="8"/>
        <color indexed="8"/>
        <rFont val="Arial"/>
        <family val="2"/>
        <charset val="238"/>
      </rPr>
      <t>min</t>
    </r>
  </si>
  <si>
    <t>Elmélet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</si>
</sst>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vertAlign val="sub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9"/>
      <name val="Times New Roman"/>
      <family val="2"/>
      <charset val="238"/>
    </font>
    <font>
      <vertAlign val="subscript"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5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/>
    <xf numFmtId="0" fontId="13" fillId="6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13" fillId="4" borderId="0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9" fontId="12" fillId="0" borderId="0" xfId="2" applyNumberFormat="1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3">
    <cellStyle name="Normál" xfId="0" builtinId="0"/>
    <cellStyle name="Százalék" xfId="2" builtinId="5"/>
    <cellStyle name="Százalék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685800</xdr:colOff>
      <xdr:row>3</xdr:row>
      <xdr:rowOff>28575</xdr:rowOff>
    </xdr:to>
    <xdr:pic>
      <xdr:nvPicPr>
        <xdr:cNvPr id="2" name="Picture 4" descr="mkk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tabSelected="1" showRuler="0" zoomScaleNormal="100" zoomScaleSheetLayoutView="90" workbookViewId="0">
      <pane ySplit="9" topLeftCell="A10" activePane="bottomLeft" state="frozen"/>
      <selection pane="bottomLeft" activeCell="C30" sqref="C30:L30"/>
    </sheetView>
  </sheetViews>
  <sheetFormatPr defaultRowHeight="14.4" x14ac:dyDescent="0.3"/>
  <cols>
    <col min="1" max="1" width="6.6640625" style="18" customWidth="1"/>
    <col min="2" max="2" width="12.6640625" style="19" customWidth="1"/>
    <col min="3" max="3" width="13.6640625" style="20" customWidth="1"/>
    <col min="4" max="4" width="13.6640625" style="20" hidden="1" customWidth="1"/>
    <col min="5" max="5" width="38.6640625" style="52" customWidth="1"/>
    <col min="6" max="6" width="30.6640625" style="20" customWidth="1"/>
    <col min="7" max="7" width="9.88671875" style="53" customWidth="1"/>
    <col min="8" max="9" width="8.6640625" style="53" customWidth="1"/>
    <col min="10" max="10" width="8.6640625" style="54" customWidth="1"/>
    <col min="11" max="12" width="8.6640625" style="19" customWidth="1"/>
    <col min="13" max="13" width="38.6640625" style="20" customWidth="1"/>
    <col min="14" max="15" width="38.6640625" customWidth="1"/>
  </cols>
  <sheetData>
    <row r="1" spans="1:14" x14ac:dyDescent="0.3">
      <c r="C1" s="2" t="s">
        <v>0</v>
      </c>
      <c r="D1" s="7"/>
      <c r="E1" s="3"/>
      <c r="G1" s="4"/>
      <c r="H1" s="4"/>
      <c r="I1" s="4"/>
      <c r="J1" s="5"/>
      <c r="K1" s="3"/>
      <c r="L1" s="3"/>
      <c r="M1" s="6"/>
    </row>
    <row r="2" spans="1:14" x14ac:dyDescent="0.3">
      <c r="C2" s="2" t="s">
        <v>1</v>
      </c>
      <c r="D2" s="7"/>
      <c r="E2" s="3"/>
      <c r="F2" s="7"/>
      <c r="G2" s="4"/>
      <c r="H2" s="4"/>
      <c r="I2" s="4"/>
      <c r="J2" s="5"/>
      <c r="K2" s="3"/>
      <c r="L2" s="3"/>
    </row>
    <row r="3" spans="1:14" x14ac:dyDescent="0.3">
      <c r="C3" s="2" t="s">
        <v>93</v>
      </c>
      <c r="D3" s="21"/>
      <c r="E3" s="3"/>
      <c r="F3" s="7"/>
      <c r="G3" s="4"/>
      <c r="H3" s="4"/>
      <c r="I3" s="4"/>
      <c r="J3" s="5"/>
      <c r="K3" s="3"/>
      <c r="L3" s="3"/>
    </row>
    <row r="4" spans="1:14" x14ac:dyDescent="0.3">
      <c r="C4" s="3"/>
      <c r="D4" s="1"/>
      <c r="E4" s="3"/>
      <c r="F4" s="7"/>
      <c r="G4" s="4"/>
      <c r="H4" s="4"/>
      <c r="I4" s="4"/>
      <c r="J4" s="5"/>
      <c r="K4" s="3"/>
      <c r="L4" s="3"/>
    </row>
    <row r="5" spans="1:14" ht="15.6" x14ac:dyDescent="0.3">
      <c r="B5" s="8" t="s">
        <v>94</v>
      </c>
      <c r="C5" s="9"/>
      <c r="D5" s="9"/>
      <c r="E5" s="9"/>
      <c r="F5" s="9"/>
      <c r="G5" s="5"/>
      <c r="H5" s="5"/>
      <c r="I5" s="5"/>
      <c r="J5" s="5"/>
      <c r="K5" s="9"/>
      <c r="L5" s="9"/>
      <c r="M5" s="10"/>
      <c r="N5" s="56" t="s">
        <v>91</v>
      </c>
    </row>
    <row r="6" spans="1:14" x14ac:dyDescent="0.3">
      <c r="B6" s="9"/>
      <c r="C6" s="9"/>
      <c r="D6" s="9"/>
      <c r="E6" s="9"/>
      <c r="F6" s="9"/>
      <c r="G6" s="5"/>
      <c r="H6" s="5"/>
      <c r="I6" s="5"/>
      <c r="J6" s="5"/>
      <c r="K6" s="9"/>
      <c r="L6" s="9"/>
      <c r="M6" s="10"/>
    </row>
    <row r="7" spans="1:14" x14ac:dyDescent="0.3">
      <c r="B7" s="22"/>
      <c r="C7" s="23"/>
      <c r="D7" s="23"/>
      <c r="E7" s="23"/>
      <c r="F7" s="23"/>
      <c r="G7" s="62" t="s">
        <v>2</v>
      </c>
      <c r="H7" s="62"/>
      <c r="I7" s="17" t="s">
        <v>3</v>
      </c>
      <c r="J7" s="24"/>
      <c r="K7" s="22"/>
      <c r="L7" s="22"/>
      <c r="M7" s="25"/>
    </row>
    <row r="8" spans="1:14" s="29" customFormat="1" x14ac:dyDescent="0.3">
      <c r="A8" s="26" t="s">
        <v>95</v>
      </c>
      <c r="B8" s="22"/>
      <c r="C8" s="23"/>
      <c r="D8" s="23"/>
      <c r="E8" s="23"/>
      <c r="F8" s="23"/>
      <c r="G8" s="63" t="s">
        <v>4</v>
      </c>
      <c r="H8" s="63"/>
      <c r="I8" s="27" t="s">
        <v>5</v>
      </c>
      <c r="J8" s="24"/>
      <c r="K8" s="22"/>
      <c r="L8" s="22"/>
      <c r="M8" s="25"/>
      <c r="N8" s="28"/>
    </row>
    <row r="9" spans="1:14" s="31" customFormat="1" ht="20.399999999999999" x14ac:dyDescent="0.2">
      <c r="A9" s="30"/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2" t="s">
        <v>11</v>
      </c>
      <c r="H9" s="12" t="s">
        <v>12</v>
      </c>
      <c r="I9" s="12" t="s">
        <v>11</v>
      </c>
      <c r="J9" s="12" t="s">
        <v>13</v>
      </c>
      <c r="K9" s="11" t="s">
        <v>14</v>
      </c>
      <c r="L9" s="11" t="s">
        <v>15</v>
      </c>
      <c r="M9" s="13" t="s">
        <v>16</v>
      </c>
      <c r="N9" s="11" t="s">
        <v>17</v>
      </c>
    </row>
    <row r="10" spans="1:14" s="37" customFormat="1" x14ac:dyDescent="0.3">
      <c r="A10" s="32">
        <v>1</v>
      </c>
      <c r="B10" s="33">
        <v>1</v>
      </c>
      <c r="C10" s="34" t="s">
        <v>40</v>
      </c>
      <c r="D10" s="34" t="s">
        <v>41</v>
      </c>
      <c r="E10" s="14" t="s">
        <v>42</v>
      </c>
      <c r="F10" s="14" t="s">
        <v>43</v>
      </c>
      <c r="G10" s="35">
        <v>2</v>
      </c>
      <c r="H10" s="35">
        <v>0</v>
      </c>
      <c r="I10" s="35">
        <f t="shared" ref="I10:I17" si="0">J10*3</f>
        <v>9</v>
      </c>
      <c r="J10" s="35">
        <v>3</v>
      </c>
      <c r="K10" s="36" t="s">
        <v>21</v>
      </c>
      <c r="L10" s="36" t="s">
        <v>22</v>
      </c>
      <c r="M10" s="14"/>
      <c r="N10" s="14"/>
    </row>
    <row r="11" spans="1:14" s="37" customFormat="1" x14ac:dyDescent="0.3">
      <c r="A11" s="32">
        <v>2</v>
      </c>
      <c r="B11" s="33">
        <v>1</v>
      </c>
      <c r="C11" s="34" t="s">
        <v>18</v>
      </c>
      <c r="D11" s="34" t="s">
        <v>19</v>
      </c>
      <c r="E11" s="14" t="s">
        <v>20</v>
      </c>
      <c r="F11" s="14" t="s">
        <v>92</v>
      </c>
      <c r="G11" s="35">
        <v>2</v>
      </c>
      <c r="H11" s="35">
        <v>0</v>
      </c>
      <c r="I11" s="35">
        <f t="shared" si="0"/>
        <v>12</v>
      </c>
      <c r="J11" s="57">
        <v>4</v>
      </c>
      <c r="K11" s="36" t="s">
        <v>21</v>
      </c>
      <c r="L11" s="36" t="s">
        <v>22</v>
      </c>
      <c r="M11" s="14"/>
      <c r="N11" s="14"/>
    </row>
    <row r="12" spans="1:14" s="37" customFormat="1" x14ac:dyDescent="0.3">
      <c r="A12" s="32">
        <v>3</v>
      </c>
      <c r="B12" s="33">
        <v>1</v>
      </c>
      <c r="C12" s="14" t="s">
        <v>96</v>
      </c>
      <c r="D12" s="14"/>
      <c r="E12" s="14" t="s">
        <v>97</v>
      </c>
      <c r="F12" s="14" t="s">
        <v>39</v>
      </c>
      <c r="G12" s="35">
        <v>2</v>
      </c>
      <c r="H12" s="35">
        <v>0</v>
      </c>
      <c r="I12" s="35">
        <f t="shared" si="0"/>
        <v>9</v>
      </c>
      <c r="J12" s="35">
        <v>3</v>
      </c>
      <c r="K12" s="36" t="s">
        <v>21</v>
      </c>
      <c r="L12" s="36" t="s">
        <v>22</v>
      </c>
      <c r="M12" s="14"/>
      <c r="N12" s="14"/>
    </row>
    <row r="13" spans="1:14" s="37" customFormat="1" x14ac:dyDescent="0.3">
      <c r="A13" s="32">
        <v>4</v>
      </c>
      <c r="B13" s="33">
        <v>1</v>
      </c>
      <c r="C13" s="34" t="s">
        <v>24</v>
      </c>
      <c r="D13" s="34" t="s">
        <v>25</v>
      </c>
      <c r="E13" s="14" t="s">
        <v>26</v>
      </c>
      <c r="F13" s="14" t="s">
        <v>27</v>
      </c>
      <c r="G13" s="35">
        <v>2</v>
      </c>
      <c r="H13" s="35">
        <v>2</v>
      </c>
      <c r="I13" s="35">
        <f t="shared" si="0"/>
        <v>15</v>
      </c>
      <c r="J13" s="35">
        <v>5</v>
      </c>
      <c r="K13" s="36" t="s">
        <v>21</v>
      </c>
      <c r="L13" s="36" t="s">
        <v>22</v>
      </c>
      <c r="M13" s="14"/>
      <c r="N13" s="14"/>
    </row>
    <row r="14" spans="1:14" s="37" customFormat="1" x14ac:dyDescent="0.3">
      <c r="A14" s="32">
        <v>5</v>
      </c>
      <c r="B14" s="33">
        <v>1</v>
      </c>
      <c r="C14" s="34" t="s">
        <v>48</v>
      </c>
      <c r="D14" s="34" t="s">
        <v>49</v>
      </c>
      <c r="E14" s="14" t="s">
        <v>50</v>
      </c>
      <c r="F14" s="14" t="s">
        <v>51</v>
      </c>
      <c r="G14" s="35">
        <v>2</v>
      </c>
      <c r="H14" s="35">
        <v>0</v>
      </c>
      <c r="I14" s="35">
        <f t="shared" si="0"/>
        <v>12</v>
      </c>
      <c r="J14" s="35">
        <v>4</v>
      </c>
      <c r="K14" s="36" t="s">
        <v>21</v>
      </c>
      <c r="L14" s="36" t="s">
        <v>22</v>
      </c>
      <c r="M14" s="14"/>
      <c r="N14" s="14"/>
    </row>
    <row r="15" spans="1:14" s="37" customFormat="1" x14ac:dyDescent="0.3">
      <c r="A15" s="32">
        <v>6</v>
      </c>
      <c r="B15" s="33">
        <v>1</v>
      </c>
      <c r="C15" s="34" t="s">
        <v>44</v>
      </c>
      <c r="D15" s="34" t="s">
        <v>45</v>
      </c>
      <c r="E15" s="14" t="s">
        <v>46</v>
      </c>
      <c r="F15" s="14" t="s">
        <v>47</v>
      </c>
      <c r="G15" s="35">
        <v>2</v>
      </c>
      <c r="H15" s="35">
        <v>2</v>
      </c>
      <c r="I15" s="35">
        <f t="shared" si="0"/>
        <v>15</v>
      </c>
      <c r="J15" s="57">
        <v>5</v>
      </c>
      <c r="K15" s="36" t="s">
        <v>21</v>
      </c>
      <c r="L15" s="36" t="s">
        <v>22</v>
      </c>
      <c r="M15" s="14"/>
      <c r="N15" s="14"/>
    </row>
    <row r="16" spans="1:14" s="37" customFormat="1" x14ac:dyDescent="0.3">
      <c r="A16" s="32">
        <v>7</v>
      </c>
      <c r="B16" s="33">
        <v>1</v>
      </c>
      <c r="C16" s="34" t="s">
        <v>98</v>
      </c>
      <c r="D16" s="34"/>
      <c r="E16" s="14" t="s">
        <v>99</v>
      </c>
      <c r="F16" s="14" t="s">
        <v>100</v>
      </c>
      <c r="G16" s="35">
        <v>2</v>
      </c>
      <c r="H16" s="35">
        <v>0</v>
      </c>
      <c r="I16" s="35">
        <f t="shared" si="0"/>
        <v>9</v>
      </c>
      <c r="J16" s="35">
        <v>3</v>
      </c>
      <c r="K16" s="36" t="s">
        <v>21</v>
      </c>
      <c r="L16" s="36" t="s">
        <v>22</v>
      </c>
      <c r="M16" s="14"/>
      <c r="N16" s="14"/>
    </row>
    <row r="17" spans="1:14" s="37" customFormat="1" ht="20.399999999999999" x14ac:dyDescent="0.3">
      <c r="A17" s="32">
        <v>8</v>
      </c>
      <c r="B17" s="33">
        <v>1</v>
      </c>
      <c r="C17" s="34" t="s">
        <v>101</v>
      </c>
      <c r="D17" s="34"/>
      <c r="E17" s="14" t="s">
        <v>102</v>
      </c>
      <c r="F17" s="14" t="s">
        <v>60</v>
      </c>
      <c r="G17" s="35">
        <v>0</v>
      </c>
      <c r="H17" s="35">
        <v>3</v>
      </c>
      <c r="I17" s="35">
        <f t="shared" si="0"/>
        <v>9</v>
      </c>
      <c r="J17" s="35">
        <v>3</v>
      </c>
      <c r="K17" s="36" t="s">
        <v>23</v>
      </c>
      <c r="L17" s="36" t="s">
        <v>22</v>
      </c>
      <c r="M17" s="14"/>
      <c r="N17" s="14"/>
    </row>
    <row r="18" spans="1:14" x14ac:dyDescent="0.3">
      <c r="A18" s="38">
        <f>G18+H18</f>
        <v>21</v>
      </c>
      <c r="B18" s="39"/>
      <c r="C18" s="40"/>
      <c r="D18" s="40"/>
      <c r="E18" s="40"/>
      <c r="F18" s="40"/>
      <c r="G18" s="41">
        <f>SUM(G10:G17)</f>
        <v>14</v>
      </c>
      <c r="H18" s="41">
        <f>SUM(H10:H17)</f>
        <v>7</v>
      </c>
      <c r="I18" s="41">
        <f>SUM(I10:I17)</f>
        <v>90</v>
      </c>
      <c r="J18" s="41">
        <f>SUM(J10:J17)</f>
        <v>30</v>
      </c>
      <c r="K18" s="41"/>
      <c r="L18" s="41"/>
      <c r="M18" s="40"/>
      <c r="N18" s="40"/>
    </row>
    <row r="19" spans="1:14" x14ac:dyDescent="0.3">
      <c r="A19" s="42">
        <v>1</v>
      </c>
      <c r="B19" s="33">
        <v>2</v>
      </c>
      <c r="C19" s="34" t="s">
        <v>53</v>
      </c>
      <c r="D19" s="34" t="s">
        <v>54</v>
      </c>
      <c r="E19" s="14" t="s">
        <v>55</v>
      </c>
      <c r="F19" s="14" t="s">
        <v>56</v>
      </c>
      <c r="G19" s="33">
        <v>2</v>
      </c>
      <c r="H19" s="33">
        <v>1</v>
      </c>
      <c r="I19" s="33">
        <f t="shared" ref="I19:I25" si="1">J19*3</f>
        <v>15</v>
      </c>
      <c r="J19" s="33">
        <v>5</v>
      </c>
      <c r="K19" s="36" t="s">
        <v>23</v>
      </c>
      <c r="L19" s="36" t="s">
        <v>22</v>
      </c>
      <c r="M19" s="14"/>
      <c r="N19" s="14"/>
    </row>
    <row r="20" spans="1:14" x14ac:dyDescent="0.3">
      <c r="A20" s="42">
        <v>2</v>
      </c>
      <c r="B20" s="33">
        <v>2</v>
      </c>
      <c r="C20" s="34" t="s">
        <v>59</v>
      </c>
      <c r="D20" s="34" t="s">
        <v>103</v>
      </c>
      <c r="E20" s="14" t="s">
        <v>104</v>
      </c>
      <c r="F20" s="14" t="s">
        <v>60</v>
      </c>
      <c r="G20" s="33">
        <v>2</v>
      </c>
      <c r="H20" s="33">
        <v>1</v>
      </c>
      <c r="I20" s="33">
        <f t="shared" si="1"/>
        <v>12</v>
      </c>
      <c r="J20" s="33">
        <v>4</v>
      </c>
      <c r="K20" s="33" t="s">
        <v>23</v>
      </c>
      <c r="L20" s="36" t="s">
        <v>22</v>
      </c>
      <c r="M20" s="14"/>
      <c r="N20" s="14"/>
    </row>
    <row r="21" spans="1:14" x14ac:dyDescent="0.3">
      <c r="A21" s="42">
        <v>3</v>
      </c>
      <c r="B21" s="33">
        <v>2</v>
      </c>
      <c r="C21" s="14" t="s">
        <v>32</v>
      </c>
      <c r="D21" s="14" t="s">
        <v>33</v>
      </c>
      <c r="E21" s="14" t="s">
        <v>34</v>
      </c>
      <c r="F21" s="14" t="s">
        <v>35</v>
      </c>
      <c r="G21" s="33">
        <v>2</v>
      </c>
      <c r="H21" s="35">
        <v>2</v>
      </c>
      <c r="I21" s="35">
        <f t="shared" si="1"/>
        <v>15</v>
      </c>
      <c r="J21" s="33">
        <v>5</v>
      </c>
      <c r="K21" s="36" t="s">
        <v>21</v>
      </c>
      <c r="L21" s="36" t="s">
        <v>22</v>
      </c>
      <c r="M21" s="14"/>
      <c r="N21" s="14"/>
    </row>
    <row r="22" spans="1:14" x14ac:dyDescent="0.3">
      <c r="A22" s="42">
        <v>4</v>
      </c>
      <c r="B22" s="33">
        <v>2</v>
      </c>
      <c r="C22" s="34" t="s">
        <v>105</v>
      </c>
      <c r="D22" s="34"/>
      <c r="E22" s="14" t="s">
        <v>58</v>
      </c>
      <c r="F22" s="14" t="s">
        <v>51</v>
      </c>
      <c r="G22" s="33">
        <v>2</v>
      </c>
      <c r="H22" s="33">
        <v>2</v>
      </c>
      <c r="I22" s="33">
        <f t="shared" si="1"/>
        <v>12</v>
      </c>
      <c r="J22" s="33">
        <v>4</v>
      </c>
      <c r="K22" s="36" t="s">
        <v>21</v>
      </c>
      <c r="L22" s="36" t="s">
        <v>22</v>
      </c>
      <c r="M22" s="14"/>
      <c r="N22" s="14"/>
    </row>
    <row r="23" spans="1:14" x14ac:dyDescent="0.3">
      <c r="A23" s="42">
        <v>5</v>
      </c>
      <c r="B23" s="33">
        <v>2</v>
      </c>
      <c r="C23" s="34" t="s">
        <v>106</v>
      </c>
      <c r="D23" s="34" t="s">
        <v>106</v>
      </c>
      <c r="E23" s="14" t="s">
        <v>107</v>
      </c>
      <c r="F23" s="14" t="s">
        <v>61</v>
      </c>
      <c r="G23" s="33">
        <v>2</v>
      </c>
      <c r="H23" s="33">
        <v>2</v>
      </c>
      <c r="I23" s="33">
        <f t="shared" si="1"/>
        <v>15</v>
      </c>
      <c r="J23" s="33">
        <v>5</v>
      </c>
      <c r="K23" s="36" t="s">
        <v>21</v>
      </c>
      <c r="L23" s="33" t="s">
        <v>22</v>
      </c>
      <c r="M23" s="14"/>
      <c r="N23" s="14"/>
    </row>
    <row r="24" spans="1:14" x14ac:dyDescent="0.3">
      <c r="A24" s="42">
        <v>6</v>
      </c>
      <c r="B24" s="33">
        <v>2</v>
      </c>
      <c r="C24" s="34" t="s">
        <v>28</v>
      </c>
      <c r="D24" s="34" t="s">
        <v>29</v>
      </c>
      <c r="E24" s="14" t="s">
        <v>30</v>
      </c>
      <c r="F24" s="14" t="s">
        <v>31</v>
      </c>
      <c r="G24" s="33">
        <v>2</v>
      </c>
      <c r="H24" s="33">
        <v>2</v>
      </c>
      <c r="I24" s="33">
        <f t="shared" si="1"/>
        <v>15</v>
      </c>
      <c r="J24" s="33">
        <v>5</v>
      </c>
      <c r="K24" s="36" t="s">
        <v>21</v>
      </c>
      <c r="L24" s="36" t="s">
        <v>22</v>
      </c>
      <c r="M24" s="14"/>
      <c r="N24" s="14"/>
    </row>
    <row r="25" spans="1:14" s="37" customFormat="1" x14ac:dyDescent="0.3">
      <c r="A25" s="42">
        <v>7</v>
      </c>
      <c r="B25" s="33">
        <v>2</v>
      </c>
      <c r="C25" s="34" t="s">
        <v>36</v>
      </c>
      <c r="D25" s="34" t="s">
        <v>37</v>
      </c>
      <c r="E25" s="14" t="s">
        <v>38</v>
      </c>
      <c r="F25" s="14" t="s">
        <v>39</v>
      </c>
      <c r="G25" s="33">
        <v>1</v>
      </c>
      <c r="H25" s="33">
        <v>1</v>
      </c>
      <c r="I25" s="33">
        <f t="shared" si="1"/>
        <v>9</v>
      </c>
      <c r="J25" s="33">
        <v>3</v>
      </c>
      <c r="K25" s="36" t="s">
        <v>23</v>
      </c>
      <c r="L25" s="33" t="s">
        <v>22</v>
      </c>
      <c r="M25" s="14"/>
      <c r="N25" s="14"/>
    </row>
    <row r="26" spans="1:14" x14ac:dyDescent="0.3">
      <c r="A26" s="43">
        <f>G26+H26</f>
        <v>24</v>
      </c>
      <c r="B26" s="39"/>
      <c r="C26" s="40"/>
      <c r="D26" s="40"/>
      <c r="E26" s="40"/>
      <c r="F26" s="40"/>
      <c r="G26" s="41">
        <f>SUM(G19:G25)</f>
        <v>13</v>
      </c>
      <c r="H26" s="41">
        <f>SUM(H19:H25)</f>
        <v>11</v>
      </c>
      <c r="I26" s="41">
        <f>SUM(I19:I25)</f>
        <v>93</v>
      </c>
      <c r="J26" s="41">
        <f>SUM(J19:J25)</f>
        <v>31</v>
      </c>
      <c r="K26" s="41"/>
      <c r="L26" s="41"/>
      <c r="M26" s="40"/>
      <c r="N26" s="40"/>
    </row>
    <row r="27" spans="1:14" s="37" customFormat="1" x14ac:dyDescent="0.3">
      <c r="A27" s="32">
        <v>1</v>
      </c>
      <c r="B27" s="33">
        <v>3</v>
      </c>
      <c r="C27" s="34" t="s">
        <v>108</v>
      </c>
      <c r="D27" s="34"/>
      <c r="E27" s="34" t="s">
        <v>109</v>
      </c>
      <c r="F27" s="14" t="s">
        <v>52</v>
      </c>
      <c r="G27" s="35">
        <v>0</v>
      </c>
      <c r="H27" s="35">
        <v>2</v>
      </c>
      <c r="I27" s="35">
        <f>J27*3</f>
        <v>9</v>
      </c>
      <c r="J27" s="35">
        <v>3</v>
      </c>
      <c r="K27" s="36" t="s">
        <v>23</v>
      </c>
      <c r="L27" s="36" t="s">
        <v>22</v>
      </c>
      <c r="M27" s="14"/>
      <c r="N27" s="14"/>
    </row>
    <row r="28" spans="1:14" x14ac:dyDescent="0.3">
      <c r="A28" s="42">
        <v>2</v>
      </c>
      <c r="B28" s="33">
        <v>3</v>
      </c>
      <c r="C28" s="34" t="s">
        <v>62</v>
      </c>
      <c r="D28" s="34" t="s">
        <v>63</v>
      </c>
      <c r="E28" s="14" t="s">
        <v>64</v>
      </c>
      <c r="F28" s="14" t="s">
        <v>65</v>
      </c>
      <c r="G28" s="35">
        <v>2</v>
      </c>
      <c r="H28" s="35">
        <v>1</v>
      </c>
      <c r="I28" s="35">
        <f t="shared" ref="I28:I33" si="2">J28*3</f>
        <v>12</v>
      </c>
      <c r="J28" s="35">
        <v>4</v>
      </c>
      <c r="K28" s="36" t="s">
        <v>21</v>
      </c>
      <c r="L28" s="36" t="s">
        <v>22</v>
      </c>
      <c r="M28" s="14"/>
      <c r="N28" s="14"/>
    </row>
    <row r="29" spans="1:14" x14ac:dyDescent="0.3">
      <c r="A29" s="42">
        <v>3</v>
      </c>
      <c r="B29" s="33">
        <v>3</v>
      </c>
      <c r="C29" s="34" t="s">
        <v>66</v>
      </c>
      <c r="D29" s="34" t="s">
        <v>67</v>
      </c>
      <c r="E29" s="14" t="s">
        <v>68</v>
      </c>
      <c r="F29" s="14" t="s">
        <v>69</v>
      </c>
      <c r="G29" s="35">
        <v>1</v>
      </c>
      <c r="H29" s="35">
        <v>1</v>
      </c>
      <c r="I29" s="35">
        <f t="shared" si="2"/>
        <v>12</v>
      </c>
      <c r="J29" s="35">
        <v>4</v>
      </c>
      <c r="K29" s="36" t="s">
        <v>21</v>
      </c>
      <c r="L29" s="36" t="s">
        <v>22</v>
      </c>
      <c r="M29" s="14"/>
      <c r="N29" s="14"/>
    </row>
    <row r="30" spans="1:14" x14ac:dyDescent="0.3">
      <c r="A30" s="42">
        <v>4</v>
      </c>
      <c r="B30" s="33">
        <v>3</v>
      </c>
      <c r="C30" s="58" t="s">
        <v>73</v>
      </c>
      <c r="D30" s="58" t="s">
        <v>81</v>
      </c>
      <c r="E30" s="59" t="s">
        <v>74</v>
      </c>
      <c r="F30" s="59" t="s">
        <v>57</v>
      </c>
      <c r="G30" s="60">
        <v>2</v>
      </c>
      <c r="H30" s="60">
        <v>1</v>
      </c>
      <c r="I30" s="60">
        <f t="shared" si="2"/>
        <v>15</v>
      </c>
      <c r="J30" s="60">
        <v>5</v>
      </c>
      <c r="K30" s="61" t="s">
        <v>23</v>
      </c>
      <c r="L30" s="60" t="s">
        <v>22</v>
      </c>
      <c r="M30" s="14"/>
      <c r="N30" s="14"/>
    </row>
    <row r="31" spans="1:14" x14ac:dyDescent="0.3">
      <c r="A31" s="42">
        <v>5</v>
      </c>
      <c r="B31" s="33">
        <v>3</v>
      </c>
      <c r="C31" s="34" t="s">
        <v>75</v>
      </c>
      <c r="D31" s="34" t="s">
        <v>76</v>
      </c>
      <c r="E31" s="14" t="s">
        <v>77</v>
      </c>
      <c r="F31" s="14" t="s">
        <v>35</v>
      </c>
      <c r="G31" s="35">
        <v>2</v>
      </c>
      <c r="H31" s="35">
        <v>1</v>
      </c>
      <c r="I31" s="35">
        <f t="shared" si="2"/>
        <v>15</v>
      </c>
      <c r="J31" s="35">
        <v>5</v>
      </c>
      <c r="K31" s="36" t="s">
        <v>21</v>
      </c>
      <c r="L31" s="36" t="s">
        <v>22</v>
      </c>
      <c r="M31" s="14"/>
      <c r="N31" s="14"/>
    </row>
    <row r="32" spans="1:14" x14ac:dyDescent="0.3">
      <c r="A32" s="42">
        <v>6</v>
      </c>
      <c r="B32" s="33">
        <v>3</v>
      </c>
      <c r="C32" s="34" t="s">
        <v>71</v>
      </c>
      <c r="D32" s="34" t="s">
        <v>110</v>
      </c>
      <c r="E32" s="14" t="s">
        <v>72</v>
      </c>
      <c r="F32" s="14" t="s">
        <v>57</v>
      </c>
      <c r="G32" s="35">
        <v>2</v>
      </c>
      <c r="H32" s="35">
        <v>2</v>
      </c>
      <c r="I32" s="35">
        <f t="shared" si="2"/>
        <v>15</v>
      </c>
      <c r="J32" s="35">
        <v>5</v>
      </c>
      <c r="K32" s="36" t="s">
        <v>23</v>
      </c>
      <c r="L32" s="36" t="s">
        <v>22</v>
      </c>
      <c r="M32" s="14"/>
      <c r="N32" s="14"/>
    </row>
    <row r="33" spans="1:14" s="37" customFormat="1" x14ac:dyDescent="0.3">
      <c r="A33" s="42">
        <v>7</v>
      </c>
      <c r="B33" s="33">
        <v>3</v>
      </c>
      <c r="C33" s="34" t="s">
        <v>78</v>
      </c>
      <c r="D33" s="34" t="s">
        <v>79</v>
      </c>
      <c r="E33" s="14" t="s">
        <v>80</v>
      </c>
      <c r="F33" s="14" t="s">
        <v>111</v>
      </c>
      <c r="G33" s="33">
        <v>2</v>
      </c>
      <c r="H33" s="33">
        <v>0</v>
      </c>
      <c r="I33" s="33">
        <f t="shared" si="2"/>
        <v>9</v>
      </c>
      <c r="J33" s="33">
        <v>3</v>
      </c>
      <c r="K33" s="36" t="s">
        <v>21</v>
      </c>
      <c r="L33" s="33" t="s">
        <v>22</v>
      </c>
      <c r="M33" s="14"/>
      <c r="N33" s="14"/>
    </row>
    <row r="34" spans="1:14" x14ac:dyDescent="0.3">
      <c r="A34" s="43">
        <f>G34+H34</f>
        <v>19</v>
      </c>
      <c r="B34" s="44"/>
      <c r="C34" s="45"/>
      <c r="D34" s="45"/>
      <c r="E34" s="45"/>
      <c r="F34" s="45"/>
      <c r="G34" s="46">
        <f t="shared" ref="G34:I34" si="3">SUM(G27:G33)</f>
        <v>11</v>
      </c>
      <c r="H34" s="46">
        <f t="shared" si="3"/>
        <v>8</v>
      </c>
      <c r="I34" s="46">
        <f t="shared" si="3"/>
        <v>87</v>
      </c>
      <c r="J34" s="46">
        <f>SUM(J27:J33)</f>
        <v>29</v>
      </c>
      <c r="K34" s="46"/>
      <c r="L34" s="46"/>
      <c r="M34" s="45"/>
      <c r="N34" s="45"/>
    </row>
    <row r="35" spans="1:14" x14ac:dyDescent="0.3">
      <c r="A35" s="32">
        <v>1</v>
      </c>
      <c r="B35" s="33">
        <v>4</v>
      </c>
      <c r="C35" s="14" t="s">
        <v>112</v>
      </c>
      <c r="D35" s="14"/>
      <c r="E35" s="14" t="s">
        <v>70</v>
      </c>
      <c r="F35" s="14"/>
      <c r="G35" s="35">
        <v>0</v>
      </c>
      <c r="H35" s="35">
        <v>560</v>
      </c>
      <c r="I35" s="35">
        <v>0</v>
      </c>
      <c r="J35" s="35">
        <v>30</v>
      </c>
      <c r="K35" s="36" t="s">
        <v>113</v>
      </c>
      <c r="L35" s="36" t="s">
        <v>22</v>
      </c>
      <c r="M35" s="14"/>
      <c r="N35" s="14"/>
    </row>
    <row r="36" spans="1:14" x14ac:dyDescent="0.3">
      <c r="A36" s="47">
        <f>G36+H36</f>
        <v>560</v>
      </c>
      <c r="B36" s="48"/>
      <c r="C36" s="49"/>
      <c r="D36" s="49"/>
      <c r="E36" s="49"/>
      <c r="F36" s="49"/>
      <c r="G36" s="47">
        <f>SUM(G35)</f>
        <v>0</v>
      </c>
      <c r="H36" s="47">
        <f>SUM(H35)</f>
        <v>560</v>
      </c>
      <c r="I36" s="47">
        <f>SUM(I35)</f>
        <v>0</v>
      </c>
      <c r="J36" s="47">
        <f>SUM(J35)</f>
        <v>30</v>
      </c>
      <c r="K36" s="47"/>
      <c r="L36" s="47"/>
      <c r="M36" s="49"/>
      <c r="N36" s="49"/>
    </row>
    <row r="37" spans="1:14" x14ac:dyDescent="0.3">
      <c r="B37" s="50"/>
      <c r="C37" s="51"/>
      <c r="D37" s="51"/>
      <c r="E37" s="51"/>
      <c r="F37" s="51"/>
      <c r="G37" s="24">
        <f>G18+G26+G34+G36</f>
        <v>38</v>
      </c>
      <c r="H37" s="24">
        <f>H18+H26+H34+H36</f>
        <v>586</v>
      </c>
      <c r="I37" s="24">
        <f>I18+I26+I34+I36</f>
        <v>270</v>
      </c>
      <c r="J37" s="24">
        <f>J18+J26+J34+J36</f>
        <v>120</v>
      </c>
      <c r="K37" s="24"/>
      <c r="L37" s="24"/>
      <c r="M37" s="51"/>
    </row>
    <row r="39" spans="1:14" x14ac:dyDescent="0.3">
      <c r="I39" s="15" t="s">
        <v>82</v>
      </c>
      <c r="K39" s="3"/>
      <c r="L39" s="15" t="s">
        <v>83</v>
      </c>
    </row>
    <row r="40" spans="1:14" x14ac:dyDescent="0.3">
      <c r="I40" s="15" t="s">
        <v>84</v>
      </c>
      <c r="K40" s="16"/>
      <c r="L40" s="15" t="s">
        <v>85</v>
      </c>
    </row>
    <row r="41" spans="1:14" x14ac:dyDescent="0.3">
      <c r="I41" s="15" t="s">
        <v>86</v>
      </c>
      <c r="K41" s="16"/>
      <c r="L41" s="15" t="s">
        <v>87</v>
      </c>
    </row>
    <row r="42" spans="1:14" x14ac:dyDescent="0.3">
      <c r="I42" s="15" t="s">
        <v>88</v>
      </c>
      <c r="K42" s="16"/>
      <c r="L42" s="15" t="s">
        <v>89</v>
      </c>
    </row>
    <row r="43" spans="1:14" x14ac:dyDescent="0.3">
      <c r="I43" s="15" t="s">
        <v>90</v>
      </c>
      <c r="K43" s="16"/>
      <c r="L43" s="16"/>
    </row>
    <row r="44" spans="1:14" x14ac:dyDescent="0.3">
      <c r="G44" s="54" t="s">
        <v>114</v>
      </c>
      <c r="H44" s="54" t="s">
        <v>12</v>
      </c>
    </row>
    <row r="45" spans="1:14" s="54" customFormat="1" x14ac:dyDescent="0.3">
      <c r="A45" s="18"/>
      <c r="B45" s="19"/>
      <c r="C45" s="20"/>
      <c r="D45" s="20"/>
      <c r="E45" s="52"/>
      <c r="F45" s="20"/>
      <c r="G45" s="53">
        <f>G18++G26+G34</f>
        <v>38</v>
      </c>
      <c r="H45" s="53">
        <f>H18+H26+H34</f>
        <v>26</v>
      </c>
      <c r="I45" s="53">
        <f>G45+H45</f>
        <v>64</v>
      </c>
      <c r="K45" s="19"/>
      <c r="L45" s="19"/>
      <c r="M45" s="20"/>
      <c r="N45"/>
    </row>
    <row r="46" spans="1:14" s="54" customFormat="1" x14ac:dyDescent="0.3">
      <c r="A46" s="18"/>
      <c r="B46" s="19"/>
      <c r="C46" s="20"/>
      <c r="D46" s="20"/>
      <c r="E46" s="52"/>
      <c r="F46" s="20"/>
      <c r="G46" s="55">
        <f>G45/$I$45</f>
        <v>0.59375</v>
      </c>
      <c r="H46" s="55">
        <f>H45/$I$45</f>
        <v>0.40625</v>
      </c>
      <c r="I46" s="53"/>
      <c r="K46" s="19"/>
      <c r="L46" s="19"/>
      <c r="M46" s="20"/>
      <c r="N46"/>
    </row>
  </sheetData>
  <mergeCells count="2">
    <mergeCell ref="G7:H7"/>
    <mergeCell ref="G8:H8"/>
  </mergeCells>
  <pageMargins left="0.39370078740157483" right="0.39370078740157483" top="0.78740157480314965" bottom="0.39370078740157483" header="0.31496062992125984" footer="0.31496062992125984"/>
  <pageSetup paperSize="9" scale="61" orientation="landscape" r:id="rId1"/>
  <headerFooter>
    <oddFooter>&amp;R&amp;N /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GM FOSZK</vt:lpstr>
      <vt:lpstr>'GM FOSZK'!Nyomtatási_terület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Szalai Ferenc</cp:lastModifiedBy>
  <dcterms:created xsi:type="dcterms:W3CDTF">2017-03-21T12:18:54Z</dcterms:created>
  <dcterms:modified xsi:type="dcterms:W3CDTF">2022-11-13T10:09:40Z</dcterms:modified>
</cp:coreProperties>
</file>